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2A65A68E-DE3B-4DDB-ACE4-C64D4162A17F}" xr6:coauthVersionLast="47" xr6:coauthVersionMax="47" xr10:uidLastSave="{00000000-0000-0000-0000-000000000000}"/>
  <bookViews>
    <workbookView xWindow="-60" yWindow="-60" windowWidth="20610" windowHeight="11040" xr2:uid="{00000000-000D-0000-FFFF-FFFF00000000}"/>
  </bookViews>
  <sheets>
    <sheet name="A- 9 OFERTA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'A- 9 OFERTA'!$B$1:$G$134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5" i="4" l="1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94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G88" i="4"/>
  <c r="B89" i="4"/>
  <c r="C89" i="4"/>
  <c r="D89" i="4"/>
  <c r="E89" i="4"/>
  <c r="B90" i="4"/>
  <c r="C90" i="4"/>
  <c r="D90" i="4"/>
  <c r="E90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B56" i="4"/>
  <c r="C56" i="4"/>
  <c r="D56" i="4"/>
  <c r="E56" i="4"/>
  <c r="B57" i="4"/>
  <c r="C57" i="4"/>
  <c r="D57" i="4"/>
  <c r="G57" i="4"/>
  <c r="B58" i="4"/>
  <c r="C58" i="4"/>
  <c r="D58" i="4"/>
  <c r="G58" i="4"/>
  <c r="B59" i="4"/>
  <c r="C59" i="4"/>
  <c r="D59" i="4"/>
  <c r="E59" i="4"/>
  <c r="B60" i="4"/>
  <c r="C60" i="4"/>
  <c r="D60" i="4"/>
  <c r="E60" i="4"/>
  <c r="B61" i="4"/>
  <c r="C61" i="4"/>
  <c r="D61" i="4"/>
  <c r="G61" i="4"/>
  <c r="B62" i="4"/>
  <c r="C62" i="4"/>
  <c r="D62" i="4"/>
  <c r="E62" i="4"/>
  <c r="B63" i="4"/>
  <c r="C63" i="4"/>
  <c r="D63" i="4"/>
  <c r="E63" i="4"/>
  <c r="B64" i="4"/>
  <c r="C64" i="4"/>
  <c r="D64" i="4"/>
  <c r="G64" i="4"/>
  <c r="B65" i="4"/>
  <c r="C65" i="4"/>
  <c r="D65" i="4"/>
  <c r="E65" i="4"/>
  <c r="B66" i="4"/>
  <c r="C66" i="4"/>
  <c r="D66" i="4"/>
  <c r="G66" i="4"/>
  <c r="B67" i="4"/>
  <c r="C67" i="4"/>
  <c r="D67" i="4"/>
  <c r="G67" i="4"/>
  <c r="B68" i="4"/>
  <c r="C68" i="4"/>
  <c r="D68" i="4"/>
  <c r="E68" i="4"/>
  <c r="B69" i="4"/>
  <c r="C69" i="4"/>
  <c r="D69" i="4"/>
  <c r="E69" i="4"/>
  <c r="C70" i="4"/>
  <c r="B39" i="4"/>
  <c r="C39" i="4"/>
  <c r="D39" i="4"/>
  <c r="G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G43" i="4"/>
  <c r="B44" i="4"/>
  <c r="C44" i="4"/>
  <c r="D44" i="4"/>
  <c r="G44" i="4"/>
  <c r="B45" i="4"/>
  <c r="C45" i="4"/>
  <c r="D45" i="4"/>
  <c r="E45" i="4"/>
  <c r="B46" i="4"/>
  <c r="C46" i="4"/>
  <c r="D46" i="4"/>
  <c r="G46" i="4"/>
  <c r="B47" i="4"/>
  <c r="C47" i="4"/>
  <c r="D47" i="4"/>
  <c r="E47" i="4"/>
  <c r="B48" i="4"/>
  <c r="C48" i="4"/>
  <c r="D48" i="4"/>
  <c r="E48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G37" i="4"/>
  <c r="B38" i="4"/>
  <c r="C38" i="4"/>
  <c r="D38" i="4"/>
  <c r="E38" i="4"/>
  <c r="B7" i="4"/>
  <c r="C7" i="4"/>
  <c r="D7" i="4"/>
  <c r="E7" i="4"/>
  <c r="F7" i="4"/>
  <c r="G7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G113" i="4" l="1"/>
  <c r="G31" i="4"/>
  <c r="G76" i="4"/>
  <c r="G82" i="4"/>
  <c r="G80" i="4"/>
  <c r="G86" i="4"/>
  <c r="G56" i="4"/>
  <c r="G25" i="4"/>
  <c r="G19" i="4"/>
  <c r="G55" i="4"/>
  <c r="G87" i="4"/>
  <c r="G81" i="4"/>
  <c r="G75" i="4"/>
  <c r="G89" i="4"/>
  <c r="G68" i="4"/>
  <c r="G74" i="4"/>
  <c r="G83" i="4"/>
  <c r="G77" i="4"/>
  <c r="G52" i="4"/>
  <c r="G84" i="4"/>
  <c r="G13" i="4"/>
  <c r="G62" i="4"/>
  <c r="G90" i="4"/>
  <c r="G85" i="4"/>
  <c r="G79" i="4"/>
  <c r="G73" i="4"/>
  <c r="G78" i="4"/>
  <c r="G54" i="4"/>
  <c r="G34" i="4"/>
  <c r="G40" i="4"/>
  <c r="G69" i="4"/>
  <c r="G65" i="4"/>
  <c r="G35" i="4"/>
  <c r="G41" i="4"/>
  <c r="G53" i="4"/>
  <c r="G63" i="4"/>
  <c r="G59" i="4"/>
  <c r="G32" i="4"/>
  <c r="G60" i="4"/>
  <c r="G48" i="4"/>
  <c r="G47" i="4"/>
  <c r="G38" i="4"/>
  <c r="G33" i="4"/>
  <c r="G45" i="4"/>
  <c r="G36" i="4"/>
  <c r="G42" i="4"/>
  <c r="G24" i="4"/>
  <c r="G18" i="4"/>
  <c r="G12" i="4"/>
  <c r="G26" i="4"/>
  <c r="G27" i="4"/>
  <c r="G21" i="4"/>
  <c r="G15" i="4"/>
  <c r="G22" i="4"/>
  <c r="G16" i="4"/>
  <c r="G10" i="4"/>
  <c r="G23" i="4"/>
  <c r="G17" i="4"/>
  <c r="G11" i="4"/>
  <c r="G20" i="4"/>
  <c r="G14" i="4"/>
  <c r="G70" i="4" l="1"/>
  <c r="G91" i="4"/>
  <c r="G28" i="4"/>
  <c r="G49" i="4"/>
  <c r="G115" i="4" l="1"/>
  <c r="G116" i="4" l="1"/>
  <c r="G118" i="4"/>
  <c r="G117" i="4"/>
  <c r="G119" i="4" s="1"/>
  <c r="G120" i="4" l="1"/>
  <c r="G124" i="4" l="1"/>
</calcChain>
</file>

<file path=xl/sharedStrings.xml><?xml version="1.0" encoding="utf-8"?>
<sst xmlns="http://schemas.openxmlformats.org/spreadsheetml/2006/main" count="63" uniqueCount="46">
  <si>
    <t xml:space="preserve">ANEXO 9. </t>
  </si>
  <si>
    <t>OFERTA ECONÓMICA</t>
  </si>
  <si>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</si>
  <si>
    <t>Presente su propuesta económica en pesos colombianos incluido IVA, costos, gastos, impuestos, tasas y demás contribuciones a que hubiere lugar, que le apliquen.</t>
  </si>
  <si>
    <t>Todos los valores de la propuesta deberán estar ajustados al peso sin centavos, caso contrario la entidad procederá a ajustar el valor que no lo esté, redondeándolo por exceso o por defecto al peso.</t>
  </si>
  <si>
    <t>Atentamente</t>
  </si>
  <si>
    <t>Firmas:</t>
  </si>
  <si>
    <t>Suscribirán el documento el Interesado Individual o todos los integrantes del Interesado Plural. Las personas jurídicas lo harán a través de los representantes legales acreditados dentro de los documentos de existencia y representación legal y/o poderes conferidos y allegados a la presente Convocatoria.</t>
  </si>
  <si>
    <t>M2</t>
  </si>
  <si>
    <t>ML</t>
  </si>
  <si>
    <t>PINTURA COLOR BLANCO DE CERCHAS METÁLICAS DE CUBIERTA
(Incluye anticorrosivo)</t>
  </si>
  <si>
    <t>SUMINISTRO E INSTALACIÓN DE CUBIERTA
MAX TRAPEZOIDAL A360  (Incluye accesorios de fijación)</t>
  </si>
  <si>
    <t>SUMINISTRO E INSTALACION CABALLETE PARA CUMBRERA</t>
  </si>
  <si>
    <t>SUMINISTRO E INSTALACION LIMATESA</t>
  </si>
  <si>
    <t>SUMINISTRO E INSTALACION DE LIMAHOYA</t>
  </si>
  <si>
    <t>BAJANTE AGUAS LLUVIAS DIAM= 4"</t>
  </si>
  <si>
    <t>BAJANTE AGUAS LLUVIAS DIAM= 3"</t>
  </si>
  <si>
    <t>UND</t>
  </si>
  <si>
    <t>CAJA DE INSPECCIÓN AGUAS LLUVIAS</t>
  </si>
  <si>
    <t>SUMINISTRO E INSTALACIÓN DE TUBERÍA PVC SANITARIA DIAM= 3"</t>
  </si>
  <si>
    <t>SUMINISTRO E INSTALACIÓN DE TUBERÍA PVC SANITARIA DIAM= 6"</t>
  </si>
  <si>
    <t>SUMINISTRO E INSTALACIÓN DE TUBERÍA PVC SANITARIA DIAM= 8"</t>
  </si>
  <si>
    <t>EXCAVACION MANUAL EN MATERIAL COMUN</t>
  </si>
  <si>
    <t>M3</t>
  </si>
  <si>
    <t>VALOR PARCIAL</t>
  </si>
  <si>
    <t xml:space="preserve"> I.E GABRIEL GARCÍA MÁRQUEZ</t>
  </si>
  <si>
    <t xml:space="preserve">ITA SEDE PRINCIPAL </t>
  </si>
  <si>
    <t xml:space="preserve">VALOR PARCIAL </t>
  </si>
  <si>
    <t>CENTRO JÓVENES (I.E GABRIEL GARCÍA MÁRQUEZ)</t>
  </si>
  <si>
    <t>I.E SEDE NÑAS</t>
  </si>
  <si>
    <t>DESMONTE DE CUBIERTA EN ASBESTO CEMENTO</t>
  </si>
  <si>
    <t>PINTURA COLOR BLANCO DE CORREAS METÁLICAS DE CUBIERTA</t>
  </si>
  <si>
    <t>SUMINISTRO E INSTALACIÓN  DE CANAL EN LAMINA GALVANIZADA, CAL
22,  0.15 X0.15</t>
  </si>
  <si>
    <t>PLATINAS PARA FIJACIÓN (0,10*0,10)m. Incluye neopreno e= 9,5 mm</t>
  </si>
  <si>
    <t>SUMINISTRO E INSTALACION DE TUBERIA SANITARIA DE 4" PVC</t>
  </si>
  <si>
    <t>RELLENO CON MATERIAL SELECCIONADO, PROVENIENTE DE LA
EXCAVACION</t>
  </si>
  <si>
    <t>PINTURA ESMALTE DE PERLIN METÁLICO DE CUBIERTA (Incluye</t>
  </si>
  <si>
    <t>TOTAL COSTO DIRECTO</t>
  </si>
  <si>
    <t>ADMINISTRACION</t>
  </si>
  <si>
    <t>UTILIDAD</t>
  </si>
  <si>
    <t>IMPREVISTOS</t>
  </si>
  <si>
    <t>IVA 19% SOBRE U</t>
  </si>
  <si>
    <t>TOTAL COSTO INDIRECTO</t>
  </si>
  <si>
    <t>PMA</t>
  </si>
  <si>
    <t>TOTAL COSTO CONSTRUCCIÓN</t>
  </si>
  <si>
    <t>I.E BOTAFOGO. EN EL MUNICIPIO DE ARGELIA DEPARTAMENTO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</si>
</sst>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indexed="64"/>
      </bottom>
      <diagonal/>
    </border>
    <border>
      <left/>
      <right/>
      <top style="thin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164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0" fontId="2" fillId="0" borderId="1" xfId="0" applyFont="1" applyBorder="1"/>
    <xf numFmtId="1" fontId="0" fillId="0" borderId="1" xfId="0" applyNumberFormat="1" applyFont="1" applyBorder="1"/>
    <xf numFmtId="9" fontId="0" fillId="0" borderId="1" xfId="1" applyFont="1" applyBorder="1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vertical="center"/>
    </xf>
    <xf numFmtId="2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2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/>
    <xf numFmtId="164" fontId="0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0" fontId="0" fillId="0" borderId="0" xfId="0" applyFont="1" applyFill="1"/>
    <xf numFmtId="0" fontId="2" fillId="0" borderId="1" xfId="0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/>
    <xf numFmtId="164" fontId="0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43" fontId="0" fillId="0" borderId="1" xfId="2" applyFont="1" applyBorder="1"/>
    <xf numFmtId="43" fontId="0" fillId="0" borderId="1" xfId="2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164" fontId="0" fillId="2" borderId="8" xfId="0" applyNumberFormat="1" applyFont="1" applyFill="1" applyBorder="1"/>
    <xf numFmtId="164" fontId="0" fillId="0" borderId="8" xfId="0" applyNumberFormat="1" applyFont="1" applyBorder="1"/>
    <xf numFmtId="164" fontId="0" fillId="0" borderId="8" xfId="0" applyNumberFormat="1" applyFont="1" applyBorder="1" applyAlignment="1">
      <alignment horizontal="right"/>
    </xf>
    <xf numFmtId="1" fontId="0" fillId="0" borderId="7" xfId="0" applyNumberFormat="1" applyFont="1" applyBorder="1" applyAlignment="1">
      <alignment horizontal="center"/>
    </xf>
    <xf numFmtId="164" fontId="0" fillId="2" borderId="8" xfId="0" applyNumberFormat="1" applyFont="1" applyFill="1" applyBorder="1" applyAlignment="1">
      <alignment horizontal="right"/>
    </xf>
    <xf numFmtId="1" fontId="0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center"/>
    </xf>
    <xf numFmtId="0" fontId="0" fillId="0" borderId="7" xfId="0" applyFont="1" applyBorder="1"/>
    <xf numFmtId="164" fontId="2" fillId="2" borderId="8" xfId="0" applyNumberFormat="1" applyFont="1" applyFill="1" applyBorder="1" applyAlignment="1">
      <alignment horizontal="right"/>
    </xf>
    <xf numFmtId="44" fontId="2" fillId="2" borderId="8" xfId="3" applyFont="1" applyFill="1" applyBorder="1" applyAlignment="1">
      <alignment horizontal="right"/>
    </xf>
    <xf numFmtId="44" fontId="2" fillId="0" borderId="8" xfId="3" applyFont="1" applyFill="1" applyBorder="1" applyAlignment="1">
      <alignment horizontal="right"/>
    </xf>
    <xf numFmtId="0" fontId="0" fillId="0" borderId="9" xfId="0" applyFont="1" applyBorder="1"/>
    <xf numFmtId="0" fontId="0" fillId="0" borderId="10" xfId="0" applyBorder="1" applyAlignment="1">
      <alignment horizontal="left" vertical="center" wrapText="1"/>
    </xf>
    <xf numFmtId="0" fontId="0" fillId="0" borderId="11" xfId="0" applyFont="1" applyBorder="1"/>
    <xf numFmtId="0" fontId="0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Font="1" applyBorder="1" applyAlignment="1">
      <alignment horizontal="left"/>
    </xf>
    <xf numFmtId="0" fontId="0" fillId="0" borderId="16" xfId="0" applyFont="1" applyBorder="1"/>
    <xf numFmtId="0" fontId="0" fillId="0" borderId="9" xfId="0" applyFont="1" applyBorder="1" applyAlignment="1">
      <alignment horizontal="center"/>
    </xf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013lmv/ws-data/PROCESOS/RA-RC/Empaque/Mis%20documentos/MERVIN/CONTRATOS/SERV.%20INTEGRAL%20EMPAQUE%20CON%20GRAVA%20EN%20EL%20AREA%20GUAFITA%202003/Windows/Temp/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CP%20JERS/Escritorio/Consultoria/Consultorias%20Fonade/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ANDRADE/OFICINA/Contrato%20GO2010056/informacion%202008/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0279706/Downloads/costeosdevasviviendasespaciopblicoptarysaneamie/Copia%20de%20COSTEO-CABUYARO%203%20FASE%20I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keline%20Gallego\Downloads\PRESUPUESTO%20DE%20OBRA%20(1).xlsx" TargetMode="External"/><Relationship Id="rId1" Type="http://schemas.openxmlformats.org/officeDocument/2006/relationships/externalLinkPath" Target="file:///C:\Users\Jackeline%20Gallego\Downloads\PRESUPUESTO%20DE%20OBR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  <sheetName val="Table 3"/>
    </sheetNames>
    <sheetDataSet>
      <sheetData sheetId="0">
        <row r="1">
          <cell r="A1" t="str">
            <v>No.</v>
          </cell>
          <cell r="B1" t="str">
            <v>DESCRIPCION</v>
          </cell>
          <cell r="C1" t="str">
            <v>UNIDAD</v>
          </cell>
          <cell r="D1" t="str">
            <v>CANTIDAD</v>
          </cell>
          <cell r="E1" t="str">
            <v>VALOR UNITARIO</v>
          </cell>
          <cell r="F1" t="str">
            <v>VALOR TOTAL</v>
          </cell>
        </row>
        <row r="3">
          <cell r="A3">
            <v>1</v>
          </cell>
          <cell r="B3" t="str">
            <v>DESMONTE DE CUBIERTA EN ASBESTO CEMENTO Y ESTRUCTURA
METÁLICA</v>
          </cell>
          <cell r="C3" t="str">
            <v>M2</v>
          </cell>
          <cell r="D3">
            <v>1285.8900000000001</v>
          </cell>
        </row>
        <row r="4">
          <cell r="A4">
            <v>2</v>
          </cell>
          <cell r="B4" t="str">
            <v>PINTURA COLOR BLANCO DE CORREAS METÁLICAS DE CUBIERTA
(Incluye anticorrosivo)</v>
          </cell>
          <cell r="C4" t="str">
            <v>ML</v>
          </cell>
          <cell r="D4">
            <v>984.4</v>
          </cell>
        </row>
        <row r="5">
          <cell r="A5">
            <v>3</v>
          </cell>
          <cell r="B5" t="str">
            <v>PINTURA COLOR BLANCO DE CERCHAS METÁLICAS DE CUBIERTA
(Incluye anticorrosivo)</v>
          </cell>
          <cell r="C5" t="str">
            <v>ML</v>
          </cell>
          <cell r="D5">
            <v>98.18</v>
          </cell>
        </row>
        <row r="6">
          <cell r="A6">
            <v>4</v>
          </cell>
          <cell r="B6" t="str">
            <v>SUMINISTRO E INSTALACIÓN DE CUBIERTA
MAX TRAPEZOIDAL A360  (Incluye accesorios de fijación)</v>
          </cell>
          <cell r="C6" t="str">
            <v>M2</v>
          </cell>
          <cell r="D6">
            <v>1476.16</v>
          </cell>
        </row>
        <row r="7">
          <cell r="A7">
            <v>5</v>
          </cell>
          <cell r="B7" t="str">
            <v>SUMINISTRO E INSTALACION CABALLETE PARA CUMBRERA</v>
          </cell>
          <cell r="C7" t="str">
            <v>ML</v>
          </cell>
          <cell r="D7">
            <v>121</v>
          </cell>
        </row>
        <row r="8">
          <cell r="A8">
            <v>6</v>
          </cell>
          <cell r="B8" t="str">
            <v>SUMINISTRO E INSTALACION LIMATESA</v>
          </cell>
          <cell r="C8" t="str">
            <v>ML</v>
          </cell>
          <cell r="D8">
            <v>8.17</v>
          </cell>
        </row>
        <row r="9">
          <cell r="A9">
            <v>7</v>
          </cell>
          <cell r="B9" t="str">
            <v>SUMINISTRO E INSTALACION DE LIMAHOYA</v>
          </cell>
          <cell r="C9" t="str">
            <v>ML</v>
          </cell>
          <cell r="D9">
            <v>10.91</v>
          </cell>
        </row>
        <row r="10">
          <cell r="A10">
            <v>8</v>
          </cell>
          <cell r="B10" t="str">
            <v>SUMINISTRO E INSTALACIÓN  DE CANAL EN LAMINA GALVANIZADA, CAL 22,  0.15 X0.15</v>
          </cell>
          <cell r="C10" t="str">
            <v>ML</v>
          </cell>
          <cell r="D10">
            <v>265.7</v>
          </cell>
        </row>
        <row r="11">
          <cell r="A11">
            <v>9</v>
          </cell>
          <cell r="B11" t="str">
            <v>BAJANTE AGUAS LLUVIAS DIAM= 4"</v>
          </cell>
          <cell r="C11" t="str">
            <v>ML</v>
          </cell>
          <cell r="D11">
            <v>17.5</v>
          </cell>
        </row>
        <row r="12">
          <cell r="A12">
            <v>10</v>
          </cell>
          <cell r="B12" t="str">
            <v>BAJANTE AGUAS LLUVIAS DIAM= 3"</v>
          </cell>
          <cell r="C12" t="str">
            <v>ML</v>
          </cell>
          <cell r="D12">
            <v>87.5</v>
          </cell>
        </row>
        <row r="13">
          <cell r="A13">
            <v>11</v>
          </cell>
          <cell r="B13" t="str">
            <v>PLATINAS PARA FIJACIÓN CUBIERTA (1"X 0.15) 3mm espesor. Incluye
neopreno e= 9,5 mm</v>
          </cell>
          <cell r="C13" t="str">
            <v>UND</v>
          </cell>
          <cell r="D13">
            <v>1948</v>
          </cell>
        </row>
        <row r="14">
          <cell r="A14">
            <v>12</v>
          </cell>
          <cell r="B14" t="str">
            <v>CAJA DE INSPECCIÓN AGUAS LLUVIAS</v>
          </cell>
          <cell r="C14" t="str">
            <v>UND</v>
          </cell>
          <cell r="D14">
            <v>16</v>
          </cell>
        </row>
        <row r="15">
          <cell r="A15">
            <v>13</v>
          </cell>
          <cell r="B15" t="str">
            <v>SUMINISTRO E INSTALACIÓN DE TUBERÍA PVC SANITARIA DIAM= 3"</v>
          </cell>
          <cell r="C15" t="str">
            <v>ML</v>
          </cell>
          <cell r="D15">
            <v>65.7</v>
          </cell>
        </row>
        <row r="16">
          <cell r="A16">
            <v>14</v>
          </cell>
          <cell r="B16" t="str">
            <v>SUMINISTRO E INSTALACIÓN DE  TUBERÍA PVC SANITARIA DIAM= 4"</v>
          </cell>
          <cell r="C16" t="str">
            <v>ML</v>
          </cell>
          <cell r="D16">
            <v>57.45</v>
          </cell>
        </row>
        <row r="17">
          <cell r="A17">
            <v>15</v>
          </cell>
          <cell r="B17" t="str">
            <v>SUMINISTRO E INSTALACIÓN DE TUBERÍA PVC SANITARIA DIAM= 6"</v>
          </cell>
          <cell r="C17" t="str">
            <v>ML</v>
          </cell>
          <cell r="D17">
            <v>53.65</v>
          </cell>
        </row>
        <row r="18">
          <cell r="A18">
            <v>16</v>
          </cell>
          <cell r="B18" t="str">
            <v>SUMINISTRO E INSTALACIÓN DE TUBERÍA PVC SANITARIA DIAM= 8"</v>
          </cell>
          <cell r="C18" t="str">
            <v>ML</v>
          </cell>
          <cell r="D18">
            <v>35.200000000000003</v>
          </cell>
        </row>
        <row r="19">
          <cell r="A19">
            <v>17</v>
          </cell>
          <cell r="B19" t="str">
            <v>EXCAVACION MANUAL EN MATERIAL COMUN</v>
          </cell>
          <cell r="C19" t="str">
            <v>M3</v>
          </cell>
          <cell r="D19">
            <v>125.12</v>
          </cell>
        </row>
        <row r="20">
          <cell r="A20">
            <v>18</v>
          </cell>
          <cell r="B20" t="str">
            <v>RELLENO CON MATERIAL SELECCIONADO, PROVENIENTE DE LA EXCAVACION</v>
          </cell>
          <cell r="C20" t="str">
            <v>M3</v>
          </cell>
          <cell r="D20">
            <v>162.66</v>
          </cell>
        </row>
        <row r="23">
          <cell r="A23">
            <v>1</v>
          </cell>
          <cell r="B23" t="str">
            <v>DESMONTE DE CUBIERTA EN ASBESTO CEMENTO</v>
          </cell>
          <cell r="C23" t="str">
            <v>M2</v>
          </cell>
          <cell r="D23">
            <v>871.46</v>
          </cell>
        </row>
        <row r="24">
          <cell r="A24">
            <v>2</v>
          </cell>
          <cell r="B24" t="str">
            <v>PINTURA COLOR BLANCO DE CORREAS METÁLICAS DE CUBIERTA
(Incluye anticorrosivo)</v>
          </cell>
          <cell r="C24" t="str">
            <v>ML</v>
          </cell>
          <cell r="D24">
            <v>542.12</v>
          </cell>
        </row>
        <row r="25">
          <cell r="A25">
            <v>3</v>
          </cell>
          <cell r="B25" t="str">
            <v>PINTURA COLOR BLANCO DE CERCHAS METÁLICAS DE CUBIERTA
(Incluye anticorrosivo)</v>
          </cell>
          <cell r="C25" t="str">
            <v>ML</v>
          </cell>
          <cell r="D25">
            <v>57</v>
          </cell>
        </row>
        <row r="26">
          <cell r="A26">
            <v>4</v>
          </cell>
          <cell r="B26" t="str">
            <v>SUMINISTRO E INSTALACIÓN DE CUBIERTA
MAX TRAPEZOIDAL A360  (Incluye accesorios de fijación)</v>
          </cell>
          <cell r="C26" t="str">
            <v>M2</v>
          </cell>
          <cell r="D26">
            <v>871.46</v>
          </cell>
        </row>
        <row r="27">
          <cell r="A27">
            <v>5</v>
          </cell>
          <cell r="B27" t="str">
            <v>SUMINISTRO E INSTALACION CABALLETE PARA CUMBRERA</v>
          </cell>
          <cell r="C27" t="str">
            <v>ML</v>
          </cell>
          <cell r="D27">
            <v>74.73</v>
          </cell>
        </row>
        <row r="28">
          <cell r="A28">
            <v>6</v>
          </cell>
          <cell r="B28" t="str">
            <v>SUMINISTRO E INSTALACION LIMATESA</v>
          </cell>
          <cell r="C28" t="str">
            <v>ML</v>
          </cell>
          <cell r="D28">
            <v>18.71</v>
          </cell>
        </row>
        <row r="29">
          <cell r="A29">
            <v>7</v>
          </cell>
          <cell r="B29" t="str">
            <v>SUMINISTRO E INSTALACION DE LIMAHOYA</v>
          </cell>
          <cell r="C29" t="str">
            <v>ML</v>
          </cell>
        </row>
        <row r="30">
          <cell r="A30">
            <v>8</v>
          </cell>
          <cell r="B30" t="str">
            <v>SUMINISTRO E INSTALACIÓN  DE CANAL EN LAMINA GALVANIZADA, CAL 22,  0.15 X0.15</v>
          </cell>
          <cell r="C30" t="str">
            <v>ML</v>
          </cell>
          <cell r="D30">
            <v>192.3</v>
          </cell>
        </row>
      </sheetData>
      <sheetData sheetId="1">
        <row r="1">
          <cell r="A1">
            <v>9</v>
          </cell>
          <cell r="B1" t="str">
            <v>BAJANTE AGUAS LLUVIAS DIAM= 4"</v>
          </cell>
          <cell r="C1" t="str">
            <v>ML</v>
          </cell>
        </row>
        <row r="2">
          <cell r="A2">
            <v>10</v>
          </cell>
          <cell r="B2" t="str">
            <v>BAJANTE AGUAS LLUVIAS DIAM= 3"</v>
          </cell>
          <cell r="C2" t="str">
            <v>ML</v>
          </cell>
          <cell r="D2">
            <v>77</v>
          </cell>
        </row>
        <row r="3">
          <cell r="A3">
            <v>11</v>
          </cell>
          <cell r="B3" t="str">
            <v>PLATINAS PARA FIJACIÓN (0,10*0,10)m. Incluye neopreno e= 9,5 mm</v>
          </cell>
          <cell r="C3" t="str">
            <v>UND</v>
          </cell>
          <cell r="D3">
            <v>1320</v>
          </cell>
        </row>
        <row r="4">
          <cell r="A4">
            <v>12</v>
          </cell>
          <cell r="B4" t="str">
            <v>CAJA DE INSPECCIÓN AGUAS LLUVIAS</v>
          </cell>
          <cell r="C4" t="str">
            <v>UND</v>
          </cell>
          <cell r="D4">
            <v>22</v>
          </cell>
        </row>
        <row r="5">
          <cell r="A5">
            <v>13</v>
          </cell>
          <cell r="B5" t="str">
            <v>SUMINISTRO E INSTALACIÓN DE TUBERÍA PVC SANITARIA DIAM= 3"</v>
          </cell>
          <cell r="C5" t="str">
            <v>ML</v>
          </cell>
          <cell r="D5">
            <v>17.350000000000001</v>
          </cell>
        </row>
        <row r="6">
          <cell r="A6">
            <v>14</v>
          </cell>
          <cell r="B6" t="str">
            <v>SUMINISTRO E INSTALACIÓN DE  TUBERÍA PVC SANITARIA DIAM= 4"</v>
          </cell>
          <cell r="C6" t="str">
            <v>ML</v>
          </cell>
        </row>
        <row r="7">
          <cell r="A7">
            <v>15</v>
          </cell>
          <cell r="B7" t="str">
            <v>SUMINISTRO E INSTALACIÓN DE TUBERÍA PVC SANITARIA DIAM= 6"</v>
          </cell>
          <cell r="C7" t="str">
            <v>ML</v>
          </cell>
          <cell r="D7">
            <v>179.65</v>
          </cell>
        </row>
        <row r="8">
          <cell r="A8">
            <v>16</v>
          </cell>
          <cell r="B8" t="str">
            <v>SUMINISTRO E INSTALACIÓN DE TUBERÍA PVC SANITARIA DIAM= 8"</v>
          </cell>
          <cell r="C8" t="str">
            <v>ML</v>
          </cell>
        </row>
        <row r="9">
          <cell r="A9">
            <v>17</v>
          </cell>
          <cell r="B9" t="str">
            <v>EXCAVACION MANUAL EN MATERIAL COMUN</v>
          </cell>
          <cell r="C9" t="str">
            <v>M3</v>
          </cell>
          <cell r="D9">
            <v>119.12</v>
          </cell>
        </row>
        <row r="10">
          <cell r="A10">
            <v>18</v>
          </cell>
          <cell r="B10" t="str">
            <v>RELLENO CON MATERIAL SELECCIONADO, PROVENIENTE DE LA EXCAVACION</v>
          </cell>
          <cell r="C10" t="str">
            <v>M3</v>
          </cell>
          <cell r="D10">
            <v>154.86000000000001</v>
          </cell>
        </row>
        <row r="13">
          <cell r="A13">
            <v>1</v>
          </cell>
          <cell r="B13" t="str">
            <v>DESMONTE DE CUBIERTA EN ASBESTO CEMENTO</v>
          </cell>
          <cell r="C13" t="str">
            <v>M2</v>
          </cell>
          <cell r="D13">
            <v>192.66</v>
          </cell>
        </row>
        <row r="14">
          <cell r="A14">
            <v>2</v>
          </cell>
          <cell r="B14" t="str">
            <v>PINTURA COLOR BLANCO DE CORREAS METÁLICAS DE CUBIERTA
(Incluye anticorrosivo)</v>
          </cell>
          <cell r="C14" t="str">
            <v>ML</v>
          </cell>
          <cell r="D14">
            <v>139.81</v>
          </cell>
        </row>
        <row r="15">
          <cell r="A15">
            <v>3</v>
          </cell>
          <cell r="B15" t="str">
            <v>PINTURA COLOR BLANCO DE CERCHAS METÁLICAS DE CUBIERTA
(Incluye anticorrosivo)</v>
          </cell>
          <cell r="C15" t="str">
            <v>ML</v>
          </cell>
          <cell r="D15">
            <v>15.17</v>
          </cell>
        </row>
        <row r="16">
          <cell r="A16">
            <v>4</v>
          </cell>
          <cell r="B16" t="str">
            <v>SUMINISTRO E INSTALACIÓN DE CUBIERTA
MAX TRAPEZOIDAL A360  (Incluye accesorios de fijación)</v>
          </cell>
          <cell r="C16" t="str">
            <v>M2</v>
          </cell>
          <cell r="D16">
            <v>192.66</v>
          </cell>
        </row>
        <row r="17">
          <cell r="A17">
            <v>5</v>
          </cell>
          <cell r="B17" t="str">
            <v>SUMINISTRO E INSTALACION CABALLETE PARA CUMBRERA</v>
          </cell>
          <cell r="C17" t="str">
            <v>ML</v>
          </cell>
          <cell r="D17">
            <v>12.7</v>
          </cell>
        </row>
        <row r="18">
          <cell r="A18">
            <v>6</v>
          </cell>
          <cell r="B18" t="str">
            <v>SUMINISTRO E INSTALACION LIMATESA</v>
          </cell>
          <cell r="C18" t="str">
            <v>ML</v>
          </cell>
        </row>
        <row r="19">
          <cell r="A19">
            <v>7</v>
          </cell>
          <cell r="B19" t="str">
            <v>SUMINISTRO E INSTALACION DE LIMAHOYA</v>
          </cell>
          <cell r="C19" t="str">
            <v>ML</v>
          </cell>
        </row>
        <row r="20">
          <cell r="A20">
            <v>8</v>
          </cell>
          <cell r="B20" t="str">
            <v>SUMINISTRO E INSTALACIÓN  DE CANAL EN LAMINA GALVANIZADA, CAL</v>
          </cell>
          <cell r="C20" t="str">
            <v>ML</v>
          </cell>
          <cell r="D20">
            <v>25.4</v>
          </cell>
        </row>
        <row r="21">
          <cell r="A21">
            <v>9</v>
          </cell>
          <cell r="B21" t="str">
            <v>BAJANTE AGUAS LLUVIAS DIAM= 4"</v>
          </cell>
          <cell r="C21" t="str">
            <v>ML</v>
          </cell>
          <cell r="D21">
            <v>7</v>
          </cell>
        </row>
        <row r="22">
          <cell r="A22">
            <v>10</v>
          </cell>
          <cell r="B22" t="str">
            <v>BAJANTE AGUAS LLUVIAS DIAM= 3"</v>
          </cell>
          <cell r="C22" t="str">
            <v>ML</v>
          </cell>
        </row>
        <row r="23">
          <cell r="A23">
            <v>11</v>
          </cell>
          <cell r="B23" t="str">
            <v>PLATINAS PARA FIJACIÓN (0,10*0,10)m. Incluye neopreno e= 9,5 mm</v>
          </cell>
          <cell r="C23" t="str">
            <v>UND</v>
          </cell>
          <cell r="D23">
            <v>292</v>
          </cell>
        </row>
        <row r="24">
          <cell r="A24">
            <v>12</v>
          </cell>
          <cell r="B24" t="str">
            <v>CAJA DE INSPECCIÓN AGUAS LLUVIAS</v>
          </cell>
          <cell r="C24" t="str">
            <v>UND</v>
          </cell>
          <cell r="D24">
            <v>2</v>
          </cell>
        </row>
        <row r="25">
          <cell r="A25">
            <v>13</v>
          </cell>
          <cell r="B25" t="str">
            <v>SUMINISTRO E INSTALACIÓN DE TUBERÍA PVC SANITARIA DIAM= 3"</v>
          </cell>
          <cell r="C25" t="str">
            <v>ML</v>
          </cell>
        </row>
        <row r="26">
          <cell r="A26">
            <v>14</v>
          </cell>
          <cell r="B26" t="str">
            <v>SUMINISTRO E INSTALACION DE TUBERIA SANITARIA DE 4" PVC</v>
          </cell>
          <cell r="C26" t="str">
            <v>ML</v>
          </cell>
          <cell r="D26">
            <v>17.100000000000001</v>
          </cell>
        </row>
        <row r="27">
          <cell r="A27">
            <v>15</v>
          </cell>
          <cell r="B27" t="str">
            <v>SUMINISTRO E INSTALACIÓN DE TUBERÍA PVC SANITARIA DIAM= 6"</v>
          </cell>
          <cell r="C27" t="str">
            <v>ML</v>
          </cell>
        </row>
        <row r="28">
          <cell r="A28">
            <v>16</v>
          </cell>
          <cell r="B28" t="str">
            <v>SUMINISTRO E INSTALACIÓN DE TUBERÍA PVC SANITARIA DIAM= 8"</v>
          </cell>
          <cell r="C28" t="str">
            <v>ML</v>
          </cell>
        </row>
        <row r="29">
          <cell r="A29">
            <v>17</v>
          </cell>
          <cell r="B29" t="str">
            <v>EXCAVACION MANUAL EN MATERIAL COMUN</v>
          </cell>
          <cell r="C29" t="str">
            <v>M3</v>
          </cell>
          <cell r="D29">
            <v>10.38</v>
          </cell>
        </row>
        <row r="30">
          <cell r="A30">
            <v>18</v>
          </cell>
          <cell r="B30" t="str">
            <v>RELLENO CON MATERIAL SELECCIONADO, PROVENIENTE DE LA EXCAVACION</v>
          </cell>
          <cell r="C30" t="str">
            <v>M3</v>
          </cell>
          <cell r="D30">
            <v>13.49</v>
          </cell>
        </row>
        <row r="31">
          <cell r="B31" t="str">
            <v>VALOR PARCIAL</v>
          </cell>
        </row>
        <row r="33">
          <cell r="A33">
            <v>1</v>
          </cell>
          <cell r="B33" t="str">
            <v>DESMONTE DE CUBIERTA EN ASBESTO CEMENTO</v>
          </cell>
          <cell r="C33" t="str">
            <v>M2</v>
          </cell>
          <cell r="D33">
            <v>989.95</v>
          </cell>
        </row>
        <row r="34">
          <cell r="A34">
            <v>2</v>
          </cell>
          <cell r="B34" t="str">
            <v>PINTURA COLOR BLANCO DE CORREAS METÁLICAS DE CUBIERTA
(Incluye anticorrosivo)</v>
          </cell>
          <cell r="C34" t="str">
            <v>ML</v>
          </cell>
          <cell r="D34">
            <v>699.19</v>
          </cell>
        </row>
        <row r="35">
          <cell r="A35">
            <v>3</v>
          </cell>
          <cell r="B35" t="str">
            <v>PINTURA COLOR BLANCO DE CERCHAS METÁLICAS DE CUBIERTA</v>
          </cell>
          <cell r="C35" t="str">
            <v>ML</v>
          </cell>
          <cell r="D35">
            <v>26.18</v>
          </cell>
        </row>
        <row r="36">
          <cell r="A36">
            <v>4</v>
          </cell>
          <cell r="B36" t="str">
            <v>SUMINISTRO E INSTALACIÓN DE CUBIERTA
MAX TRAPEZOIDAL A360  (Incluye accesorios de fijación)</v>
          </cell>
          <cell r="C36" t="str">
            <v>M2</v>
          </cell>
          <cell r="D36">
            <v>989.95</v>
          </cell>
        </row>
        <row r="37">
          <cell r="A37">
            <v>5</v>
          </cell>
          <cell r="B37" t="str">
            <v>SUMINISTRO E INSTALACION CABALLETE PARA CUMBRERA</v>
          </cell>
          <cell r="C37" t="str">
            <v>ML</v>
          </cell>
          <cell r="D37">
            <v>102.7</v>
          </cell>
        </row>
        <row r="38">
          <cell r="A38">
            <v>6</v>
          </cell>
          <cell r="B38" t="str">
            <v>SUMINISTRO E INSTALACION LIMATESA</v>
          </cell>
          <cell r="C38" t="str">
            <v>ML</v>
          </cell>
          <cell r="D38">
            <v>14.48</v>
          </cell>
        </row>
        <row r="39">
          <cell r="A39">
            <v>7</v>
          </cell>
          <cell r="B39" t="str">
            <v>SUMINISTRO E INSTALACION DE LIMAHOYA</v>
          </cell>
          <cell r="C39" t="str">
            <v>ML</v>
          </cell>
          <cell r="D39">
            <v>11.44</v>
          </cell>
        </row>
        <row r="40">
          <cell r="A40">
            <v>8</v>
          </cell>
          <cell r="B40" t="str">
            <v>SUMINISTRO E INSTALACIÓN  DE CANAL EN LAMINA GALVANIZADA, CAL 22,  0.15 X0.15</v>
          </cell>
          <cell r="C40" t="str">
            <v>ML</v>
          </cell>
          <cell r="D40">
            <v>193</v>
          </cell>
        </row>
        <row r="41">
          <cell r="A41">
            <v>9</v>
          </cell>
          <cell r="B41" t="str">
            <v>BAJANTE AGUAS LLUVIAS DIAM= 4"</v>
          </cell>
          <cell r="C41" t="str">
            <v>ML</v>
          </cell>
          <cell r="D41">
            <v>21</v>
          </cell>
        </row>
        <row r="42">
          <cell r="A42">
            <v>10</v>
          </cell>
          <cell r="B42" t="str">
            <v>BAJANTE AGUAS LLUVIAS DIAM= 3"</v>
          </cell>
          <cell r="C42" t="str">
            <v>ML</v>
          </cell>
          <cell r="D42">
            <v>38.5</v>
          </cell>
        </row>
        <row r="43">
          <cell r="A43">
            <v>11</v>
          </cell>
          <cell r="B43" t="str">
            <v>PLATINAS PARA FIJACIÓN (0,10*0,10)m. Incluye neopreno e= 9,5 mm</v>
          </cell>
          <cell r="C43" t="str">
            <v>UND</v>
          </cell>
          <cell r="D43">
            <v>1500</v>
          </cell>
        </row>
        <row r="44">
          <cell r="A44">
            <v>12</v>
          </cell>
          <cell r="B44" t="str">
            <v>CAJA DE INSPECCIÓN AGUAS LLUVIAS</v>
          </cell>
          <cell r="C44" t="str">
            <v>UND</v>
          </cell>
          <cell r="D44">
            <v>18</v>
          </cell>
        </row>
        <row r="45">
          <cell r="A45">
            <v>13</v>
          </cell>
          <cell r="B45" t="str">
            <v>SUMINISTRO E INSTALACIÓN DE TUBERÍA PVC SANITARIA DIAM= 3"</v>
          </cell>
          <cell r="C45" t="str">
            <v>ML</v>
          </cell>
          <cell r="D45">
            <v>21</v>
          </cell>
        </row>
        <row r="46">
          <cell r="A46">
            <v>14</v>
          </cell>
          <cell r="B46" t="str">
            <v>SUMINISTRO E INSTALACIÓN DE  TUBERÍA PVC SANITARIA DIAM= 4"</v>
          </cell>
          <cell r="C46" t="str">
            <v>ML</v>
          </cell>
          <cell r="D46">
            <v>114.35</v>
          </cell>
        </row>
        <row r="47">
          <cell r="A47">
            <v>15</v>
          </cell>
          <cell r="B47" t="str">
            <v>SUMINISTRO E INSTALACIÓN DE TUBERÍA PVC SANITARIA DIAM= 6"</v>
          </cell>
          <cell r="C47" t="str">
            <v>ML</v>
          </cell>
          <cell r="D47">
            <v>135.4</v>
          </cell>
        </row>
        <row r="48">
          <cell r="A48">
            <v>16</v>
          </cell>
          <cell r="B48" t="str">
            <v>SUMINISTRO E INSTALACIÓN DE TUBERÍA PVC SANITARIA DIAM= 8"</v>
          </cell>
          <cell r="C48" t="str">
            <v>ML</v>
          </cell>
        </row>
        <row r="49">
          <cell r="A49">
            <v>17</v>
          </cell>
          <cell r="B49" t="str">
            <v>EXCAVACION MANUAL EN MATERIAL COMUN</v>
          </cell>
          <cell r="C49" t="str">
            <v>M3</v>
          </cell>
          <cell r="D49">
            <v>158.82</v>
          </cell>
        </row>
        <row r="50">
          <cell r="A50">
            <v>18</v>
          </cell>
          <cell r="B50" t="str">
            <v>RELLENO CON MATERIAL SELECCIONADO, PROVENIENTE DE LA EXCAVACION</v>
          </cell>
          <cell r="C50" t="str">
            <v>M3</v>
          </cell>
          <cell r="D50">
            <v>206.47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4"/>
  <sheetViews>
    <sheetView tabSelected="1" zoomScaleNormal="100" zoomScaleSheetLayoutView="100" workbookViewId="0">
      <selection activeCell="H131" sqref="H131"/>
    </sheetView>
  </sheetViews>
  <sheetFormatPr baseColWidth="10" defaultColWidth="11.42578125" defaultRowHeight="15" x14ac:dyDescent="0.25"/>
  <cols>
    <col min="1" max="1" width="11.42578125" style="1"/>
    <col min="2" max="2" width="5.140625" style="2" customWidth="1"/>
    <col min="3" max="3" width="86.85546875" style="1" customWidth="1"/>
    <col min="4" max="4" width="8.28515625" style="2" bestFit="1" customWidth="1"/>
    <col min="5" max="5" width="10.140625" style="1" customWidth="1"/>
    <col min="6" max="6" width="16.42578125" style="1" bestFit="1" customWidth="1"/>
    <col min="7" max="7" width="20.28515625" style="1" customWidth="1"/>
    <col min="8" max="16384" width="11.42578125" style="1"/>
  </cols>
  <sheetData>
    <row r="1" spans="2:7" ht="15.75" thickBot="1" x14ac:dyDescent="0.3"/>
    <row r="2" spans="2:7" x14ac:dyDescent="0.25">
      <c r="B2" s="42" t="s">
        <v>0</v>
      </c>
      <c r="C2" s="43"/>
      <c r="D2" s="43"/>
      <c r="E2" s="43"/>
      <c r="F2" s="43"/>
      <c r="G2" s="44"/>
    </row>
    <row r="3" spans="2:7" x14ac:dyDescent="0.25">
      <c r="B3" s="45" t="s">
        <v>1</v>
      </c>
      <c r="C3" s="14"/>
      <c r="D3" s="14"/>
      <c r="E3" s="14"/>
      <c r="F3" s="14"/>
      <c r="G3" s="46"/>
    </row>
    <row r="4" spans="2:7" ht="49.5" customHeight="1" x14ac:dyDescent="0.3">
      <c r="B4" s="47" t="s">
        <v>2</v>
      </c>
      <c r="C4" s="15"/>
      <c r="D4" s="16"/>
      <c r="E4" s="16"/>
      <c r="F4" s="16"/>
      <c r="G4" s="48"/>
    </row>
    <row r="5" spans="2:7" ht="38.25" customHeight="1" x14ac:dyDescent="0.25">
      <c r="B5" s="49" t="s">
        <v>3</v>
      </c>
      <c r="C5" s="17"/>
      <c r="D5" s="17"/>
      <c r="E5" s="17"/>
      <c r="F5" s="17"/>
      <c r="G5" s="50"/>
    </row>
    <row r="6" spans="2:7" x14ac:dyDescent="0.25">
      <c r="B6" s="51"/>
      <c r="C6" s="8"/>
      <c r="D6" s="13"/>
      <c r="E6" s="8"/>
      <c r="F6" s="8"/>
      <c r="G6" s="52"/>
    </row>
    <row r="7" spans="2:7" x14ac:dyDescent="0.25">
      <c r="B7" s="53" t="str">
        <f>'[5]Table 1'!A1</f>
        <v>No.</v>
      </c>
      <c r="C7" s="3" t="str">
        <f>'[5]Table 1'!B1</f>
        <v>DESCRIPCION</v>
      </c>
      <c r="D7" s="3" t="str">
        <f>'[5]Table 1'!C1</f>
        <v>UNIDAD</v>
      </c>
      <c r="E7" s="3" t="str">
        <f>'[5]Table 1'!D1</f>
        <v>CANTIDAD</v>
      </c>
      <c r="F7" s="3" t="str">
        <f>'[5]Table 1'!E1</f>
        <v>VALOR UNITARIO</v>
      </c>
      <c r="G7" s="54" t="str">
        <f>'[5]Table 1'!F1</f>
        <v>VALOR TOTAL</v>
      </c>
    </row>
    <row r="8" spans="2:7" ht="5.0999999999999996" customHeight="1" x14ac:dyDescent="0.25">
      <c r="B8" s="53"/>
      <c r="C8" s="3"/>
      <c r="D8" s="3"/>
      <c r="E8" s="3"/>
      <c r="F8" s="3"/>
      <c r="G8" s="54"/>
    </row>
    <row r="9" spans="2:7" ht="15" customHeight="1" x14ac:dyDescent="0.25">
      <c r="B9" s="55">
        <v>1</v>
      </c>
      <c r="C9" s="31" t="s">
        <v>26</v>
      </c>
      <c r="D9" s="20"/>
      <c r="E9" s="21"/>
      <c r="F9" s="22"/>
      <c r="G9" s="56"/>
    </row>
    <row r="10" spans="2:7" ht="15" customHeight="1" x14ac:dyDescent="0.25">
      <c r="B10" s="51">
        <f>'[5]Table 1'!A3</f>
        <v>1</v>
      </c>
      <c r="C10" s="8" t="str">
        <f>'[5]Table 1'!B3</f>
        <v>DESMONTE DE CUBIERTA EN ASBESTO CEMENTO Y ESTRUCTURA
METÁLICA</v>
      </c>
      <c r="D10" s="4" t="str">
        <f>'[5]Table 1'!C3</f>
        <v>M2</v>
      </c>
      <c r="E10" s="5">
        <f>'[5]Table 1'!D3</f>
        <v>1285.8900000000001</v>
      </c>
      <c r="F10" s="9"/>
      <c r="G10" s="57">
        <f>ROUND((+E10*F10),0)</f>
        <v>0</v>
      </c>
    </row>
    <row r="11" spans="2:7" ht="15" customHeight="1" x14ac:dyDescent="0.25">
      <c r="B11" s="51">
        <f>'[5]Table 1'!A4</f>
        <v>2</v>
      </c>
      <c r="C11" s="8" t="str">
        <f>'[5]Table 1'!B4</f>
        <v>PINTURA COLOR BLANCO DE CORREAS METÁLICAS DE CUBIERTA
(Incluye anticorrosivo)</v>
      </c>
      <c r="D11" s="4" t="str">
        <f>'[5]Table 1'!C4</f>
        <v>ML</v>
      </c>
      <c r="E11" s="5">
        <f>'[5]Table 1'!D4</f>
        <v>984.4</v>
      </c>
      <c r="F11" s="9"/>
      <c r="G11" s="57">
        <f t="shared" ref="G11:G27" si="0">ROUND((+E11*F11),0)</f>
        <v>0</v>
      </c>
    </row>
    <row r="12" spans="2:7" ht="15" customHeight="1" x14ac:dyDescent="0.25">
      <c r="B12" s="51">
        <f>'[5]Table 1'!A5</f>
        <v>3</v>
      </c>
      <c r="C12" s="8" t="str">
        <f>'[5]Table 1'!B5</f>
        <v>PINTURA COLOR BLANCO DE CERCHAS METÁLICAS DE CUBIERTA
(Incluye anticorrosivo)</v>
      </c>
      <c r="D12" s="4" t="str">
        <f>'[5]Table 1'!C5</f>
        <v>ML</v>
      </c>
      <c r="E12" s="5">
        <f>'[5]Table 1'!D5</f>
        <v>98.18</v>
      </c>
      <c r="F12" s="9"/>
      <c r="G12" s="57">
        <f t="shared" si="0"/>
        <v>0</v>
      </c>
    </row>
    <row r="13" spans="2:7" ht="15" customHeight="1" x14ac:dyDescent="0.25">
      <c r="B13" s="51">
        <f>'[5]Table 1'!A6</f>
        <v>4</v>
      </c>
      <c r="C13" s="8" t="str">
        <f>'[5]Table 1'!B6</f>
        <v>SUMINISTRO E INSTALACIÓN DE CUBIERTA
MAX TRAPEZOIDAL A360  (Incluye accesorios de fijación)</v>
      </c>
      <c r="D13" s="4" t="str">
        <f>'[5]Table 1'!C6</f>
        <v>M2</v>
      </c>
      <c r="E13" s="5">
        <f>'[5]Table 1'!D6</f>
        <v>1476.16</v>
      </c>
      <c r="F13" s="9"/>
      <c r="G13" s="57">
        <f t="shared" si="0"/>
        <v>0</v>
      </c>
    </row>
    <row r="14" spans="2:7" ht="15" customHeight="1" x14ac:dyDescent="0.25">
      <c r="B14" s="51">
        <f>'[5]Table 1'!A7</f>
        <v>5</v>
      </c>
      <c r="C14" s="8" t="str">
        <f>'[5]Table 1'!B7</f>
        <v>SUMINISTRO E INSTALACION CABALLETE PARA CUMBRERA</v>
      </c>
      <c r="D14" s="4" t="str">
        <f>'[5]Table 1'!C7</f>
        <v>ML</v>
      </c>
      <c r="E14" s="5">
        <f>'[5]Table 1'!D7</f>
        <v>121</v>
      </c>
      <c r="F14" s="9"/>
      <c r="G14" s="57">
        <f t="shared" si="0"/>
        <v>0</v>
      </c>
    </row>
    <row r="15" spans="2:7" ht="15" customHeight="1" x14ac:dyDescent="0.25">
      <c r="B15" s="51">
        <f>'[5]Table 1'!A8</f>
        <v>6</v>
      </c>
      <c r="C15" s="8" t="str">
        <f>'[5]Table 1'!B8</f>
        <v>SUMINISTRO E INSTALACION LIMATESA</v>
      </c>
      <c r="D15" s="4" t="str">
        <f>'[5]Table 1'!C8</f>
        <v>ML</v>
      </c>
      <c r="E15" s="5">
        <f>'[5]Table 1'!D8</f>
        <v>8.17</v>
      </c>
      <c r="F15" s="9"/>
      <c r="G15" s="57">
        <f t="shared" si="0"/>
        <v>0</v>
      </c>
    </row>
    <row r="16" spans="2:7" ht="15" customHeight="1" x14ac:dyDescent="0.25">
      <c r="B16" s="51">
        <f>'[5]Table 1'!A9</f>
        <v>7</v>
      </c>
      <c r="C16" s="8" t="str">
        <f>'[5]Table 1'!B9</f>
        <v>SUMINISTRO E INSTALACION DE LIMAHOYA</v>
      </c>
      <c r="D16" s="4" t="str">
        <f>'[5]Table 1'!C9</f>
        <v>ML</v>
      </c>
      <c r="E16" s="5">
        <f>'[5]Table 1'!D9</f>
        <v>10.91</v>
      </c>
      <c r="F16" s="9"/>
      <c r="G16" s="57">
        <f t="shared" si="0"/>
        <v>0</v>
      </c>
    </row>
    <row r="17" spans="2:7" ht="15" customHeight="1" x14ac:dyDescent="0.25">
      <c r="B17" s="51">
        <f>'[5]Table 1'!A10</f>
        <v>8</v>
      </c>
      <c r="C17" s="8" t="str">
        <f>'[5]Table 1'!B10</f>
        <v>SUMINISTRO E INSTALACIÓN  DE CANAL EN LAMINA GALVANIZADA, CAL 22,  0.15 X0.15</v>
      </c>
      <c r="D17" s="4" t="str">
        <f>'[5]Table 1'!C10</f>
        <v>ML</v>
      </c>
      <c r="E17" s="5">
        <f>'[5]Table 1'!D10</f>
        <v>265.7</v>
      </c>
      <c r="F17" s="9"/>
      <c r="G17" s="57">
        <f t="shared" si="0"/>
        <v>0</v>
      </c>
    </row>
    <row r="18" spans="2:7" ht="15" customHeight="1" x14ac:dyDescent="0.25">
      <c r="B18" s="51">
        <f>'[5]Table 1'!A11</f>
        <v>9</v>
      </c>
      <c r="C18" s="8" t="str">
        <f>'[5]Table 1'!B11</f>
        <v>BAJANTE AGUAS LLUVIAS DIAM= 4"</v>
      </c>
      <c r="D18" s="4" t="str">
        <f>'[5]Table 1'!C11</f>
        <v>ML</v>
      </c>
      <c r="E18" s="5">
        <f>'[5]Table 1'!D11</f>
        <v>17.5</v>
      </c>
      <c r="F18" s="9"/>
      <c r="G18" s="57">
        <f t="shared" si="0"/>
        <v>0</v>
      </c>
    </row>
    <row r="19" spans="2:7" ht="15" customHeight="1" x14ac:dyDescent="0.25">
      <c r="B19" s="51">
        <f>'[5]Table 1'!A12</f>
        <v>10</v>
      </c>
      <c r="C19" s="8" t="str">
        <f>'[5]Table 1'!B12</f>
        <v>BAJANTE AGUAS LLUVIAS DIAM= 3"</v>
      </c>
      <c r="D19" s="4" t="str">
        <f>'[5]Table 1'!C12</f>
        <v>ML</v>
      </c>
      <c r="E19" s="5">
        <f>'[5]Table 1'!D12</f>
        <v>87.5</v>
      </c>
      <c r="F19" s="9"/>
      <c r="G19" s="57">
        <f t="shared" si="0"/>
        <v>0</v>
      </c>
    </row>
    <row r="20" spans="2:7" ht="15" customHeight="1" x14ac:dyDescent="0.25">
      <c r="B20" s="51">
        <f>'[5]Table 1'!A13</f>
        <v>11</v>
      </c>
      <c r="C20" s="8" t="str">
        <f>'[5]Table 1'!B13</f>
        <v>PLATINAS PARA FIJACIÓN CUBIERTA (1"X 0.15) 3mm espesor. Incluye
neopreno e= 9,5 mm</v>
      </c>
      <c r="D20" s="4" t="str">
        <f>'[5]Table 1'!C13</f>
        <v>UND</v>
      </c>
      <c r="E20" s="5">
        <f>'[5]Table 1'!D13</f>
        <v>1948</v>
      </c>
      <c r="F20" s="9"/>
      <c r="G20" s="57">
        <f t="shared" si="0"/>
        <v>0</v>
      </c>
    </row>
    <row r="21" spans="2:7" ht="15" customHeight="1" x14ac:dyDescent="0.25">
      <c r="B21" s="51">
        <f>'[5]Table 1'!A14</f>
        <v>12</v>
      </c>
      <c r="C21" s="8" t="str">
        <f>'[5]Table 1'!B14</f>
        <v>CAJA DE INSPECCIÓN AGUAS LLUVIAS</v>
      </c>
      <c r="D21" s="4" t="str">
        <f>'[5]Table 1'!C14</f>
        <v>UND</v>
      </c>
      <c r="E21" s="5">
        <f>'[5]Table 1'!D14</f>
        <v>16</v>
      </c>
      <c r="F21" s="9"/>
      <c r="G21" s="57">
        <f t="shared" si="0"/>
        <v>0</v>
      </c>
    </row>
    <row r="22" spans="2:7" ht="15" customHeight="1" x14ac:dyDescent="0.25">
      <c r="B22" s="51">
        <f>'[5]Table 1'!A15</f>
        <v>13</v>
      </c>
      <c r="C22" s="8" t="str">
        <f>'[5]Table 1'!B15</f>
        <v>SUMINISTRO E INSTALACIÓN DE TUBERÍA PVC SANITARIA DIAM= 3"</v>
      </c>
      <c r="D22" s="4" t="str">
        <f>'[5]Table 1'!C15</f>
        <v>ML</v>
      </c>
      <c r="E22" s="5">
        <f>'[5]Table 1'!D15</f>
        <v>65.7</v>
      </c>
      <c r="F22" s="9"/>
      <c r="G22" s="57">
        <f t="shared" si="0"/>
        <v>0</v>
      </c>
    </row>
    <row r="23" spans="2:7" ht="15" customHeight="1" x14ac:dyDescent="0.25">
      <c r="B23" s="51">
        <f>'[5]Table 1'!A16</f>
        <v>14</v>
      </c>
      <c r="C23" s="8" t="str">
        <f>'[5]Table 1'!B16</f>
        <v>SUMINISTRO E INSTALACIÓN DE  TUBERÍA PVC SANITARIA DIAM= 4"</v>
      </c>
      <c r="D23" s="4" t="str">
        <f>'[5]Table 1'!C16</f>
        <v>ML</v>
      </c>
      <c r="E23" s="5">
        <f>'[5]Table 1'!D16</f>
        <v>57.45</v>
      </c>
      <c r="F23" s="9"/>
      <c r="G23" s="57">
        <f t="shared" si="0"/>
        <v>0</v>
      </c>
    </row>
    <row r="24" spans="2:7" ht="15" customHeight="1" x14ac:dyDescent="0.25">
      <c r="B24" s="51">
        <f>'[5]Table 1'!A17</f>
        <v>15</v>
      </c>
      <c r="C24" s="8" t="str">
        <f>'[5]Table 1'!B17</f>
        <v>SUMINISTRO E INSTALACIÓN DE TUBERÍA PVC SANITARIA DIAM= 6"</v>
      </c>
      <c r="D24" s="4" t="str">
        <f>'[5]Table 1'!C17</f>
        <v>ML</v>
      </c>
      <c r="E24" s="5">
        <f>'[5]Table 1'!D17</f>
        <v>53.65</v>
      </c>
      <c r="F24" s="9"/>
      <c r="G24" s="57">
        <f t="shared" si="0"/>
        <v>0</v>
      </c>
    </row>
    <row r="25" spans="2:7" ht="15" customHeight="1" x14ac:dyDescent="0.25">
      <c r="B25" s="51">
        <f>'[5]Table 1'!A18</f>
        <v>16</v>
      </c>
      <c r="C25" s="8" t="str">
        <f>'[5]Table 1'!B18</f>
        <v>SUMINISTRO E INSTALACIÓN DE TUBERÍA PVC SANITARIA DIAM= 8"</v>
      </c>
      <c r="D25" s="4" t="str">
        <f>'[5]Table 1'!C18</f>
        <v>ML</v>
      </c>
      <c r="E25" s="5">
        <f>'[5]Table 1'!D18</f>
        <v>35.200000000000003</v>
      </c>
      <c r="F25" s="9"/>
      <c r="G25" s="57">
        <f t="shared" si="0"/>
        <v>0</v>
      </c>
    </row>
    <row r="26" spans="2:7" ht="15" customHeight="1" x14ac:dyDescent="0.25">
      <c r="B26" s="51">
        <f>'[5]Table 1'!A19</f>
        <v>17</v>
      </c>
      <c r="C26" s="8" t="str">
        <f>'[5]Table 1'!B19</f>
        <v>EXCAVACION MANUAL EN MATERIAL COMUN</v>
      </c>
      <c r="D26" s="4" t="str">
        <f>'[5]Table 1'!C19</f>
        <v>M3</v>
      </c>
      <c r="E26" s="5">
        <f>'[5]Table 1'!D19</f>
        <v>125.12</v>
      </c>
      <c r="F26" s="9"/>
      <c r="G26" s="57">
        <f t="shared" si="0"/>
        <v>0</v>
      </c>
    </row>
    <row r="27" spans="2:7" ht="15" customHeight="1" x14ac:dyDescent="0.25">
      <c r="B27" s="51">
        <f>'[5]Table 1'!A20</f>
        <v>18</v>
      </c>
      <c r="C27" s="8" t="str">
        <f>'[5]Table 1'!B20</f>
        <v>RELLENO CON MATERIAL SELECCIONADO, PROVENIENTE DE LA EXCAVACION</v>
      </c>
      <c r="D27" s="4" t="str">
        <f>'[5]Table 1'!C20</f>
        <v>M3</v>
      </c>
      <c r="E27" s="5">
        <f>'[5]Table 1'!D20</f>
        <v>162.66</v>
      </c>
      <c r="F27" s="9"/>
      <c r="G27" s="57">
        <f t="shared" si="0"/>
        <v>0</v>
      </c>
    </row>
    <row r="28" spans="2:7" ht="15" customHeight="1" x14ac:dyDescent="0.25">
      <c r="B28" s="53"/>
      <c r="C28" s="23" t="s">
        <v>27</v>
      </c>
      <c r="D28" s="4"/>
      <c r="E28" s="5"/>
      <c r="F28" s="6"/>
      <c r="G28" s="56">
        <f>SUM(G10:G27)</f>
        <v>0</v>
      </c>
    </row>
    <row r="29" spans="2:7" ht="5.0999999999999996" customHeight="1" x14ac:dyDescent="0.25">
      <c r="B29" s="53"/>
      <c r="C29" s="10"/>
      <c r="D29" s="4"/>
      <c r="E29" s="5"/>
      <c r="F29" s="6"/>
      <c r="G29" s="57"/>
    </row>
    <row r="30" spans="2:7" ht="15" customHeight="1" x14ac:dyDescent="0.25">
      <c r="B30" s="55">
        <v>2</v>
      </c>
      <c r="C30" s="31" t="s">
        <v>25</v>
      </c>
      <c r="D30" s="20"/>
      <c r="E30" s="21"/>
      <c r="F30" s="22"/>
      <c r="G30" s="56"/>
    </row>
    <row r="31" spans="2:7" ht="15" customHeight="1" x14ac:dyDescent="0.25">
      <c r="B31" s="51">
        <f>'[5]Table 1'!A23</f>
        <v>1</v>
      </c>
      <c r="C31" s="8" t="str">
        <f>'[5]Table 1'!B23</f>
        <v>DESMONTE DE CUBIERTA EN ASBESTO CEMENTO</v>
      </c>
      <c r="D31" s="4" t="str">
        <f>'[5]Table 1'!C23</f>
        <v>M2</v>
      </c>
      <c r="E31" s="5">
        <f>'[5]Table 1'!D23</f>
        <v>871.46</v>
      </c>
      <c r="F31" s="9"/>
      <c r="G31" s="58">
        <f>+ROUND((E31*F31),0)</f>
        <v>0</v>
      </c>
    </row>
    <row r="32" spans="2:7" ht="15" customHeight="1" x14ac:dyDescent="0.25">
      <c r="B32" s="51">
        <f>'[5]Table 1'!A24</f>
        <v>2</v>
      </c>
      <c r="C32" s="8" t="str">
        <f>'[5]Table 1'!B24</f>
        <v>PINTURA COLOR BLANCO DE CORREAS METÁLICAS DE CUBIERTA
(Incluye anticorrosivo)</v>
      </c>
      <c r="D32" s="4" t="str">
        <f>'[5]Table 1'!C24</f>
        <v>ML</v>
      </c>
      <c r="E32" s="5">
        <f>'[5]Table 1'!D24</f>
        <v>542.12</v>
      </c>
      <c r="F32" s="9"/>
      <c r="G32" s="58">
        <f t="shared" ref="G32:G48" si="1">+ROUND((E32*F32),0)</f>
        <v>0</v>
      </c>
    </row>
    <row r="33" spans="2:7" ht="15" customHeight="1" x14ac:dyDescent="0.25">
      <c r="B33" s="51">
        <f>'[5]Table 1'!A25</f>
        <v>3</v>
      </c>
      <c r="C33" s="8" t="str">
        <f>'[5]Table 1'!B25</f>
        <v>PINTURA COLOR BLANCO DE CERCHAS METÁLICAS DE CUBIERTA
(Incluye anticorrosivo)</v>
      </c>
      <c r="D33" s="4" t="str">
        <f>'[5]Table 1'!C25</f>
        <v>ML</v>
      </c>
      <c r="E33" s="5">
        <f>'[5]Table 1'!D25</f>
        <v>57</v>
      </c>
      <c r="F33" s="9"/>
      <c r="G33" s="58">
        <f t="shared" si="1"/>
        <v>0</v>
      </c>
    </row>
    <row r="34" spans="2:7" ht="15" customHeight="1" x14ac:dyDescent="0.25">
      <c r="B34" s="51">
        <f>'[5]Table 1'!A26</f>
        <v>4</v>
      </c>
      <c r="C34" s="8" t="str">
        <f>'[5]Table 1'!B26</f>
        <v>SUMINISTRO E INSTALACIÓN DE CUBIERTA
MAX TRAPEZOIDAL A360  (Incluye accesorios de fijación)</v>
      </c>
      <c r="D34" s="4" t="str">
        <f>'[5]Table 1'!C26</f>
        <v>M2</v>
      </c>
      <c r="E34" s="5">
        <f>'[5]Table 1'!D26</f>
        <v>871.46</v>
      </c>
      <c r="F34" s="9"/>
      <c r="G34" s="58">
        <f t="shared" si="1"/>
        <v>0</v>
      </c>
    </row>
    <row r="35" spans="2:7" ht="15" customHeight="1" x14ac:dyDescent="0.25">
      <c r="B35" s="51">
        <f>'[5]Table 1'!A27</f>
        <v>5</v>
      </c>
      <c r="C35" s="8" t="str">
        <f>'[5]Table 1'!B27</f>
        <v>SUMINISTRO E INSTALACION CABALLETE PARA CUMBRERA</v>
      </c>
      <c r="D35" s="4" t="str">
        <f>'[5]Table 1'!C27</f>
        <v>ML</v>
      </c>
      <c r="E35" s="5">
        <f>'[5]Table 1'!D27</f>
        <v>74.73</v>
      </c>
      <c r="F35" s="9"/>
      <c r="G35" s="58">
        <f t="shared" si="1"/>
        <v>0</v>
      </c>
    </row>
    <row r="36" spans="2:7" ht="15" customHeight="1" x14ac:dyDescent="0.25">
      <c r="B36" s="51">
        <f>'[5]Table 1'!A28</f>
        <v>6</v>
      </c>
      <c r="C36" s="8" t="str">
        <f>'[5]Table 1'!B28</f>
        <v>SUMINISTRO E INSTALACION LIMATESA</v>
      </c>
      <c r="D36" s="4" t="str">
        <f>'[5]Table 1'!C28</f>
        <v>ML</v>
      </c>
      <c r="E36" s="5">
        <f>'[5]Table 1'!D28</f>
        <v>18.71</v>
      </c>
      <c r="F36" s="9"/>
      <c r="G36" s="58">
        <f t="shared" si="1"/>
        <v>0</v>
      </c>
    </row>
    <row r="37" spans="2:7" ht="15" customHeight="1" x14ac:dyDescent="0.25">
      <c r="B37" s="51">
        <f>'[5]Table 1'!A29</f>
        <v>7</v>
      </c>
      <c r="C37" s="8" t="str">
        <f>'[5]Table 1'!B29</f>
        <v>SUMINISTRO E INSTALACION DE LIMAHOYA</v>
      </c>
      <c r="D37" s="4" t="str">
        <f>'[5]Table 1'!C29</f>
        <v>ML</v>
      </c>
      <c r="E37" s="5">
        <v>0</v>
      </c>
      <c r="F37" s="9"/>
      <c r="G37" s="58">
        <f t="shared" si="1"/>
        <v>0</v>
      </c>
    </row>
    <row r="38" spans="2:7" ht="15" customHeight="1" x14ac:dyDescent="0.25">
      <c r="B38" s="51">
        <f>'[5]Table 1'!A30</f>
        <v>8</v>
      </c>
      <c r="C38" s="8" t="str">
        <f>'[5]Table 1'!B30</f>
        <v>SUMINISTRO E INSTALACIÓN  DE CANAL EN LAMINA GALVANIZADA, CAL 22,  0.15 X0.15</v>
      </c>
      <c r="D38" s="4" t="str">
        <f>'[5]Table 1'!C30</f>
        <v>ML</v>
      </c>
      <c r="E38" s="5">
        <f>'[5]Table 1'!D30</f>
        <v>192.3</v>
      </c>
      <c r="F38" s="9"/>
      <c r="G38" s="58">
        <f t="shared" si="1"/>
        <v>0</v>
      </c>
    </row>
    <row r="39" spans="2:7" ht="15" customHeight="1" x14ac:dyDescent="0.25">
      <c r="B39" s="59">
        <f>'[5]Table 2'!A1</f>
        <v>9</v>
      </c>
      <c r="C39" s="11" t="str">
        <f>'[5]Table 2'!B1</f>
        <v>BAJANTE AGUAS LLUVIAS DIAM= 4"</v>
      </c>
      <c r="D39" s="4" t="str">
        <f>'[5]Table 2'!C1</f>
        <v>ML</v>
      </c>
      <c r="E39" s="5">
        <v>0</v>
      </c>
      <c r="F39" s="9"/>
      <c r="G39" s="58">
        <f t="shared" si="1"/>
        <v>0</v>
      </c>
    </row>
    <row r="40" spans="2:7" ht="15" customHeight="1" x14ac:dyDescent="0.25">
      <c r="B40" s="59">
        <f>'[5]Table 2'!A2</f>
        <v>10</v>
      </c>
      <c r="C40" s="11" t="str">
        <f>'[5]Table 2'!B2</f>
        <v>BAJANTE AGUAS LLUVIAS DIAM= 3"</v>
      </c>
      <c r="D40" s="4" t="str">
        <f>'[5]Table 2'!C2</f>
        <v>ML</v>
      </c>
      <c r="E40" s="5">
        <f>'[5]Table 2'!D2</f>
        <v>77</v>
      </c>
      <c r="F40" s="9"/>
      <c r="G40" s="58">
        <f t="shared" si="1"/>
        <v>0</v>
      </c>
    </row>
    <row r="41" spans="2:7" ht="15" customHeight="1" x14ac:dyDescent="0.25">
      <c r="B41" s="59">
        <f>'[5]Table 2'!A3</f>
        <v>11</v>
      </c>
      <c r="C41" s="11" t="str">
        <f>'[5]Table 2'!B3</f>
        <v>PLATINAS PARA FIJACIÓN (0,10*0,10)m. Incluye neopreno e= 9,5 mm</v>
      </c>
      <c r="D41" s="4" t="str">
        <f>'[5]Table 2'!C3</f>
        <v>UND</v>
      </c>
      <c r="E41" s="5">
        <f>'[5]Table 2'!D3</f>
        <v>1320</v>
      </c>
      <c r="F41" s="9"/>
      <c r="G41" s="58">
        <f t="shared" si="1"/>
        <v>0</v>
      </c>
    </row>
    <row r="42" spans="2:7" ht="15" customHeight="1" x14ac:dyDescent="0.25">
      <c r="B42" s="59">
        <f>'[5]Table 2'!A4</f>
        <v>12</v>
      </c>
      <c r="C42" s="11" t="str">
        <f>'[5]Table 2'!B4</f>
        <v>CAJA DE INSPECCIÓN AGUAS LLUVIAS</v>
      </c>
      <c r="D42" s="4" t="str">
        <f>'[5]Table 2'!C4</f>
        <v>UND</v>
      </c>
      <c r="E42" s="5">
        <f>'[5]Table 2'!D4</f>
        <v>22</v>
      </c>
      <c r="F42" s="9"/>
      <c r="G42" s="58">
        <f t="shared" si="1"/>
        <v>0</v>
      </c>
    </row>
    <row r="43" spans="2:7" ht="15" customHeight="1" x14ac:dyDescent="0.25">
      <c r="B43" s="59">
        <f>'[5]Table 2'!A5</f>
        <v>13</v>
      </c>
      <c r="C43" s="11" t="str">
        <f>'[5]Table 2'!B5</f>
        <v>SUMINISTRO E INSTALACIÓN DE TUBERÍA PVC SANITARIA DIAM= 3"</v>
      </c>
      <c r="D43" s="4" t="str">
        <f>'[5]Table 2'!C5</f>
        <v>ML</v>
      </c>
      <c r="E43" s="5">
        <f>'[5]Table 2'!D5</f>
        <v>17.350000000000001</v>
      </c>
      <c r="F43" s="9"/>
      <c r="G43" s="58">
        <f t="shared" si="1"/>
        <v>0</v>
      </c>
    </row>
    <row r="44" spans="2:7" ht="15" customHeight="1" x14ac:dyDescent="0.25">
      <c r="B44" s="59">
        <f>'[5]Table 2'!A6</f>
        <v>14</v>
      </c>
      <c r="C44" s="11" t="str">
        <f>'[5]Table 2'!B6</f>
        <v>SUMINISTRO E INSTALACIÓN DE  TUBERÍA PVC SANITARIA DIAM= 4"</v>
      </c>
      <c r="D44" s="4" t="str">
        <f>'[5]Table 2'!C6</f>
        <v>ML</v>
      </c>
      <c r="E44" s="5">
        <v>0</v>
      </c>
      <c r="F44" s="9"/>
      <c r="G44" s="58">
        <f t="shared" si="1"/>
        <v>0</v>
      </c>
    </row>
    <row r="45" spans="2:7" ht="15" customHeight="1" x14ac:dyDescent="0.25">
      <c r="B45" s="59">
        <f>'[5]Table 2'!A7</f>
        <v>15</v>
      </c>
      <c r="C45" s="11" t="str">
        <f>'[5]Table 2'!B7</f>
        <v>SUMINISTRO E INSTALACIÓN DE TUBERÍA PVC SANITARIA DIAM= 6"</v>
      </c>
      <c r="D45" s="4" t="str">
        <f>'[5]Table 2'!C7</f>
        <v>ML</v>
      </c>
      <c r="E45" s="5">
        <f>'[5]Table 2'!D7</f>
        <v>179.65</v>
      </c>
      <c r="F45" s="9"/>
      <c r="G45" s="58">
        <f t="shared" si="1"/>
        <v>0</v>
      </c>
    </row>
    <row r="46" spans="2:7" ht="15" customHeight="1" x14ac:dyDescent="0.25">
      <c r="B46" s="59">
        <f>'[5]Table 2'!A8</f>
        <v>16</v>
      </c>
      <c r="C46" s="11" t="str">
        <f>'[5]Table 2'!B8</f>
        <v>SUMINISTRO E INSTALACIÓN DE TUBERÍA PVC SANITARIA DIAM= 8"</v>
      </c>
      <c r="D46" s="4" t="str">
        <f>'[5]Table 2'!C8</f>
        <v>ML</v>
      </c>
      <c r="E46" s="5">
        <v>0</v>
      </c>
      <c r="F46" s="9"/>
      <c r="G46" s="58">
        <f t="shared" si="1"/>
        <v>0</v>
      </c>
    </row>
    <row r="47" spans="2:7" ht="15" customHeight="1" x14ac:dyDescent="0.25">
      <c r="B47" s="59">
        <f>'[5]Table 2'!A9</f>
        <v>17</v>
      </c>
      <c r="C47" s="11" t="str">
        <f>'[5]Table 2'!B9</f>
        <v>EXCAVACION MANUAL EN MATERIAL COMUN</v>
      </c>
      <c r="D47" s="4" t="str">
        <f>'[5]Table 2'!C9</f>
        <v>M3</v>
      </c>
      <c r="E47" s="5">
        <f>'[5]Table 2'!D9</f>
        <v>119.12</v>
      </c>
      <c r="F47" s="9"/>
      <c r="G47" s="58">
        <f t="shared" si="1"/>
        <v>0</v>
      </c>
    </row>
    <row r="48" spans="2:7" ht="15" customHeight="1" x14ac:dyDescent="0.25">
      <c r="B48" s="59">
        <f>'[5]Table 2'!A10</f>
        <v>18</v>
      </c>
      <c r="C48" s="11" t="str">
        <f>'[5]Table 2'!B10</f>
        <v>RELLENO CON MATERIAL SELECCIONADO, PROVENIENTE DE LA EXCAVACION</v>
      </c>
      <c r="D48" s="4" t="str">
        <f>'[5]Table 2'!C10</f>
        <v>M3</v>
      </c>
      <c r="E48" s="5">
        <f>'[5]Table 2'!D10</f>
        <v>154.86000000000001</v>
      </c>
      <c r="F48" s="9"/>
      <c r="G48" s="58">
        <f t="shared" si="1"/>
        <v>0</v>
      </c>
    </row>
    <row r="49" spans="2:7" ht="15" customHeight="1" x14ac:dyDescent="0.25">
      <c r="B49" s="59"/>
      <c r="C49" s="23" t="s">
        <v>27</v>
      </c>
      <c r="D49" s="4"/>
      <c r="E49" s="5"/>
      <c r="F49" s="9"/>
      <c r="G49" s="60">
        <f>SUM(G31:G48)</f>
        <v>0</v>
      </c>
    </row>
    <row r="50" spans="2:7" s="25" customFormat="1" ht="5.0999999999999996" customHeight="1" x14ac:dyDescent="0.25">
      <c r="B50" s="61"/>
      <c r="C50" s="26"/>
      <c r="D50" s="27"/>
      <c r="E50" s="28"/>
      <c r="F50" s="29"/>
      <c r="G50" s="62"/>
    </row>
    <row r="51" spans="2:7" ht="15" customHeight="1" x14ac:dyDescent="0.25">
      <c r="B51" s="55">
        <v>3</v>
      </c>
      <c r="C51" s="31" t="s">
        <v>28</v>
      </c>
      <c r="D51" s="20"/>
      <c r="E51" s="21"/>
      <c r="F51" s="22"/>
      <c r="G51" s="56"/>
    </row>
    <row r="52" spans="2:7" ht="15" customHeight="1" x14ac:dyDescent="0.25">
      <c r="B52" s="51">
        <f>'[5]Table 2'!A13</f>
        <v>1</v>
      </c>
      <c r="C52" s="8" t="str">
        <f>'[5]Table 2'!B13</f>
        <v>DESMONTE DE CUBIERTA EN ASBESTO CEMENTO</v>
      </c>
      <c r="D52" s="4" t="str">
        <f>'[5]Table 2'!C13</f>
        <v>M2</v>
      </c>
      <c r="E52" s="5">
        <f>'[5]Table 2'!D13</f>
        <v>192.66</v>
      </c>
      <c r="F52" s="9"/>
      <c r="G52" s="58">
        <f>+ROUND((E52*F52),0)</f>
        <v>0</v>
      </c>
    </row>
    <row r="53" spans="2:7" ht="15" customHeight="1" x14ac:dyDescent="0.25">
      <c r="B53" s="51">
        <f>'[5]Table 2'!A14</f>
        <v>2</v>
      </c>
      <c r="C53" s="8" t="str">
        <f>'[5]Table 2'!B14</f>
        <v>PINTURA COLOR BLANCO DE CORREAS METÁLICAS DE CUBIERTA
(Incluye anticorrosivo)</v>
      </c>
      <c r="D53" s="4" t="str">
        <f>'[5]Table 2'!C14</f>
        <v>ML</v>
      </c>
      <c r="E53" s="5">
        <f>'[5]Table 2'!D14</f>
        <v>139.81</v>
      </c>
      <c r="F53" s="9"/>
      <c r="G53" s="58">
        <f t="shared" ref="G53:G69" si="2">+ROUND((E53*F53),0)</f>
        <v>0</v>
      </c>
    </row>
    <row r="54" spans="2:7" ht="15" customHeight="1" x14ac:dyDescent="0.25">
      <c r="B54" s="51">
        <f>'[5]Table 2'!A15</f>
        <v>3</v>
      </c>
      <c r="C54" s="8" t="str">
        <f>'[5]Table 2'!B15</f>
        <v>PINTURA COLOR BLANCO DE CERCHAS METÁLICAS DE CUBIERTA
(Incluye anticorrosivo)</v>
      </c>
      <c r="D54" s="4" t="str">
        <f>'[5]Table 2'!C15</f>
        <v>ML</v>
      </c>
      <c r="E54" s="5">
        <f>'[5]Table 2'!D15</f>
        <v>15.17</v>
      </c>
      <c r="F54" s="9"/>
      <c r="G54" s="58">
        <f t="shared" si="2"/>
        <v>0</v>
      </c>
    </row>
    <row r="55" spans="2:7" ht="15" customHeight="1" x14ac:dyDescent="0.25">
      <c r="B55" s="51">
        <f>'[5]Table 2'!A16</f>
        <v>4</v>
      </c>
      <c r="C55" s="8" t="str">
        <f>'[5]Table 2'!B16</f>
        <v>SUMINISTRO E INSTALACIÓN DE CUBIERTA
MAX TRAPEZOIDAL A360  (Incluye accesorios de fijación)</v>
      </c>
      <c r="D55" s="4" t="str">
        <f>'[5]Table 2'!C16</f>
        <v>M2</v>
      </c>
      <c r="E55" s="5">
        <f>'[5]Table 2'!D16</f>
        <v>192.66</v>
      </c>
      <c r="F55" s="9"/>
      <c r="G55" s="58">
        <f t="shared" si="2"/>
        <v>0</v>
      </c>
    </row>
    <row r="56" spans="2:7" ht="15" customHeight="1" x14ac:dyDescent="0.25">
      <c r="B56" s="51">
        <f>'[5]Table 2'!A17</f>
        <v>5</v>
      </c>
      <c r="C56" s="8" t="str">
        <f>'[5]Table 2'!B17</f>
        <v>SUMINISTRO E INSTALACION CABALLETE PARA CUMBRERA</v>
      </c>
      <c r="D56" s="4" t="str">
        <f>'[5]Table 2'!C17</f>
        <v>ML</v>
      </c>
      <c r="E56" s="5">
        <f>'[5]Table 2'!D17</f>
        <v>12.7</v>
      </c>
      <c r="F56" s="9"/>
      <c r="G56" s="58">
        <f t="shared" si="2"/>
        <v>0</v>
      </c>
    </row>
    <row r="57" spans="2:7" ht="15" customHeight="1" x14ac:dyDescent="0.25">
      <c r="B57" s="51">
        <f>'[5]Table 2'!A18</f>
        <v>6</v>
      </c>
      <c r="C57" s="8" t="str">
        <f>'[5]Table 2'!B18</f>
        <v>SUMINISTRO E INSTALACION LIMATESA</v>
      </c>
      <c r="D57" s="4" t="str">
        <f>'[5]Table 2'!C18</f>
        <v>ML</v>
      </c>
      <c r="E57" s="5">
        <v>0</v>
      </c>
      <c r="F57" s="9"/>
      <c r="G57" s="58">
        <f t="shared" si="2"/>
        <v>0</v>
      </c>
    </row>
    <row r="58" spans="2:7" ht="15" customHeight="1" x14ac:dyDescent="0.25">
      <c r="B58" s="51">
        <f>'[5]Table 2'!A19</f>
        <v>7</v>
      </c>
      <c r="C58" s="8" t="str">
        <f>'[5]Table 2'!B19</f>
        <v>SUMINISTRO E INSTALACION DE LIMAHOYA</v>
      </c>
      <c r="D58" s="4" t="str">
        <f>'[5]Table 2'!C19</f>
        <v>ML</v>
      </c>
      <c r="E58" s="5">
        <v>0</v>
      </c>
      <c r="F58" s="9"/>
      <c r="G58" s="58">
        <f t="shared" si="2"/>
        <v>0</v>
      </c>
    </row>
    <row r="59" spans="2:7" ht="15" customHeight="1" x14ac:dyDescent="0.25">
      <c r="B59" s="51">
        <f>'[5]Table 2'!A20</f>
        <v>8</v>
      </c>
      <c r="C59" s="8" t="str">
        <f>'[5]Table 2'!B20</f>
        <v>SUMINISTRO E INSTALACIÓN  DE CANAL EN LAMINA GALVANIZADA, CAL</v>
      </c>
      <c r="D59" s="4" t="str">
        <f>'[5]Table 2'!C20</f>
        <v>ML</v>
      </c>
      <c r="E59" s="5">
        <f>'[5]Table 2'!D20</f>
        <v>25.4</v>
      </c>
      <c r="F59" s="9"/>
      <c r="G59" s="58">
        <f t="shared" si="2"/>
        <v>0</v>
      </c>
    </row>
    <row r="60" spans="2:7" ht="15" customHeight="1" x14ac:dyDescent="0.25">
      <c r="B60" s="51">
        <f>'[5]Table 2'!A21</f>
        <v>9</v>
      </c>
      <c r="C60" s="8" t="str">
        <f>'[5]Table 2'!B21</f>
        <v>BAJANTE AGUAS LLUVIAS DIAM= 4"</v>
      </c>
      <c r="D60" s="4" t="str">
        <f>'[5]Table 2'!C21</f>
        <v>ML</v>
      </c>
      <c r="E60" s="5">
        <f>'[5]Table 2'!D21</f>
        <v>7</v>
      </c>
      <c r="F60" s="9"/>
      <c r="G60" s="58">
        <f t="shared" si="2"/>
        <v>0</v>
      </c>
    </row>
    <row r="61" spans="2:7" ht="15" customHeight="1" x14ac:dyDescent="0.25">
      <c r="B61" s="51">
        <f>'[5]Table 2'!A22</f>
        <v>10</v>
      </c>
      <c r="C61" s="8" t="str">
        <f>'[5]Table 2'!B22</f>
        <v>BAJANTE AGUAS LLUVIAS DIAM= 3"</v>
      </c>
      <c r="D61" s="4" t="str">
        <f>'[5]Table 2'!C22</f>
        <v>ML</v>
      </c>
      <c r="E61" s="5">
        <v>0</v>
      </c>
      <c r="F61" s="9"/>
      <c r="G61" s="58">
        <f t="shared" si="2"/>
        <v>0</v>
      </c>
    </row>
    <row r="62" spans="2:7" ht="15" customHeight="1" x14ac:dyDescent="0.25">
      <c r="B62" s="51">
        <f>'[5]Table 2'!A23</f>
        <v>11</v>
      </c>
      <c r="C62" s="8" t="str">
        <f>'[5]Table 2'!B23</f>
        <v>PLATINAS PARA FIJACIÓN (0,10*0,10)m. Incluye neopreno e= 9,5 mm</v>
      </c>
      <c r="D62" s="4" t="str">
        <f>'[5]Table 2'!C23</f>
        <v>UND</v>
      </c>
      <c r="E62" s="5">
        <f>'[5]Table 2'!D23</f>
        <v>292</v>
      </c>
      <c r="F62" s="9"/>
      <c r="G62" s="58">
        <f t="shared" si="2"/>
        <v>0</v>
      </c>
    </row>
    <row r="63" spans="2:7" ht="15" customHeight="1" x14ac:dyDescent="0.25">
      <c r="B63" s="51">
        <f>'[5]Table 2'!A24</f>
        <v>12</v>
      </c>
      <c r="C63" s="8" t="str">
        <f>'[5]Table 2'!B24</f>
        <v>CAJA DE INSPECCIÓN AGUAS LLUVIAS</v>
      </c>
      <c r="D63" s="4" t="str">
        <f>'[5]Table 2'!C24</f>
        <v>UND</v>
      </c>
      <c r="E63" s="5">
        <f>'[5]Table 2'!D24</f>
        <v>2</v>
      </c>
      <c r="F63" s="9"/>
      <c r="G63" s="58">
        <f t="shared" si="2"/>
        <v>0</v>
      </c>
    </row>
    <row r="64" spans="2:7" ht="15" customHeight="1" x14ac:dyDescent="0.25">
      <c r="B64" s="51">
        <f>'[5]Table 2'!A25</f>
        <v>13</v>
      </c>
      <c r="C64" s="8" t="str">
        <f>'[5]Table 2'!B25</f>
        <v>SUMINISTRO E INSTALACIÓN DE TUBERÍA PVC SANITARIA DIAM= 3"</v>
      </c>
      <c r="D64" s="4" t="str">
        <f>'[5]Table 2'!C25</f>
        <v>ML</v>
      </c>
      <c r="E64" s="5">
        <v>0</v>
      </c>
      <c r="F64" s="9"/>
      <c r="G64" s="58">
        <f t="shared" si="2"/>
        <v>0</v>
      </c>
    </row>
    <row r="65" spans="2:7" ht="15" customHeight="1" x14ac:dyDescent="0.25">
      <c r="B65" s="51">
        <f>'[5]Table 2'!A26</f>
        <v>14</v>
      </c>
      <c r="C65" s="8" t="str">
        <f>'[5]Table 2'!B26</f>
        <v>SUMINISTRO E INSTALACION DE TUBERIA SANITARIA DE 4" PVC</v>
      </c>
      <c r="D65" s="4" t="str">
        <f>'[5]Table 2'!C26</f>
        <v>ML</v>
      </c>
      <c r="E65" s="5">
        <f>'[5]Table 2'!D26</f>
        <v>17.100000000000001</v>
      </c>
      <c r="F65" s="9"/>
      <c r="G65" s="58">
        <f t="shared" si="2"/>
        <v>0</v>
      </c>
    </row>
    <row r="66" spans="2:7" ht="15" customHeight="1" x14ac:dyDescent="0.25">
      <c r="B66" s="51">
        <f>'[5]Table 2'!A27</f>
        <v>15</v>
      </c>
      <c r="C66" s="8" t="str">
        <f>'[5]Table 2'!B27</f>
        <v>SUMINISTRO E INSTALACIÓN DE TUBERÍA PVC SANITARIA DIAM= 6"</v>
      </c>
      <c r="D66" s="4" t="str">
        <f>'[5]Table 2'!C27</f>
        <v>ML</v>
      </c>
      <c r="E66" s="5">
        <v>0</v>
      </c>
      <c r="F66" s="9"/>
      <c r="G66" s="58">
        <f t="shared" si="2"/>
        <v>0</v>
      </c>
    </row>
    <row r="67" spans="2:7" ht="15" customHeight="1" x14ac:dyDescent="0.25">
      <c r="B67" s="51">
        <f>'[5]Table 2'!A28</f>
        <v>16</v>
      </c>
      <c r="C67" s="8" t="str">
        <f>'[5]Table 2'!B28</f>
        <v>SUMINISTRO E INSTALACIÓN DE TUBERÍA PVC SANITARIA DIAM= 8"</v>
      </c>
      <c r="D67" s="4" t="str">
        <f>'[5]Table 2'!C28</f>
        <v>ML</v>
      </c>
      <c r="E67" s="5">
        <v>0</v>
      </c>
      <c r="F67" s="9"/>
      <c r="G67" s="58">
        <f t="shared" si="2"/>
        <v>0</v>
      </c>
    </row>
    <row r="68" spans="2:7" ht="15" customHeight="1" x14ac:dyDescent="0.25">
      <c r="B68" s="51">
        <f>'[5]Table 2'!A29</f>
        <v>17</v>
      </c>
      <c r="C68" s="8" t="str">
        <f>'[5]Table 2'!B29</f>
        <v>EXCAVACION MANUAL EN MATERIAL COMUN</v>
      </c>
      <c r="D68" s="4" t="str">
        <f>'[5]Table 2'!C29</f>
        <v>M3</v>
      </c>
      <c r="E68" s="5">
        <f>'[5]Table 2'!D29</f>
        <v>10.38</v>
      </c>
      <c r="F68" s="9"/>
      <c r="G68" s="58">
        <f t="shared" si="2"/>
        <v>0</v>
      </c>
    </row>
    <row r="69" spans="2:7" ht="15" customHeight="1" x14ac:dyDescent="0.25">
      <c r="B69" s="51">
        <f>'[5]Table 2'!A30</f>
        <v>18</v>
      </c>
      <c r="C69" s="8" t="str">
        <f>'[5]Table 2'!B30</f>
        <v>RELLENO CON MATERIAL SELECCIONADO, PROVENIENTE DE LA EXCAVACION</v>
      </c>
      <c r="D69" s="4" t="str">
        <f>'[5]Table 2'!C30</f>
        <v>M3</v>
      </c>
      <c r="E69" s="5">
        <f>'[5]Table 2'!D30</f>
        <v>13.49</v>
      </c>
      <c r="F69" s="9"/>
      <c r="G69" s="58">
        <f t="shared" si="2"/>
        <v>0</v>
      </c>
    </row>
    <row r="70" spans="2:7" ht="15" customHeight="1" x14ac:dyDescent="0.25">
      <c r="B70" s="51"/>
      <c r="C70" s="23" t="str">
        <f>'[5]Table 2'!B31</f>
        <v>VALOR PARCIAL</v>
      </c>
      <c r="D70" s="4"/>
      <c r="E70" s="5"/>
      <c r="F70" s="9"/>
      <c r="G70" s="60">
        <f>SUM(G52:G69)</f>
        <v>0</v>
      </c>
    </row>
    <row r="71" spans="2:7" ht="5.0999999999999996" customHeight="1" x14ac:dyDescent="0.25">
      <c r="B71" s="63"/>
      <c r="C71" s="30"/>
      <c r="D71" s="27"/>
      <c r="E71" s="28"/>
      <c r="F71" s="29"/>
      <c r="G71" s="62"/>
    </row>
    <row r="72" spans="2:7" ht="15" customHeight="1" x14ac:dyDescent="0.25">
      <c r="B72" s="55">
        <v>4</v>
      </c>
      <c r="C72" s="31" t="s">
        <v>29</v>
      </c>
      <c r="D72" s="20"/>
      <c r="E72" s="21"/>
      <c r="F72" s="24"/>
      <c r="G72" s="60"/>
    </row>
    <row r="73" spans="2:7" ht="15" customHeight="1" x14ac:dyDescent="0.25">
      <c r="B73" s="51">
        <f>'[5]Table 2'!A33</f>
        <v>1</v>
      </c>
      <c r="C73" s="8" t="str">
        <f>'[5]Table 2'!B33</f>
        <v>DESMONTE DE CUBIERTA EN ASBESTO CEMENTO</v>
      </c>
      <c r="D73" s="4" t="str">
        <f>'[5]Table 2'!C33</f>
        <v>M2</v>
      </c>
      <c r="E73" s="5">
        <f>'[5]Table 2'!D33</f>
        <v>989.95</v>
      </c>
      <c r="F73" s="9"/>
      <c r="G73" s="58">
        <f>+ROUND((E73*F73),0)</f>
        <v>0</v>
      </c>
    </row>
    <row r="74" spans="2:7" ht="15" customHeight="1" x14ac:dyDescent="0.25">
      <c r="B74" s="51">
        <f>'[5]Table 2'!A34</f>
        <v>2</v>
      </c>
      <c r="C74" s="8" t="str">
        <f>'[5]Table 2'!B34</f>
        <v>PINTURA COLOR BLANCO DE CORREAS METÁLICAS DE CUBIERTA
(Incluye anticorrosivo)</v>
      </c>
      <c r="D74" s="4" t="str">
        <f>'[5]Table 2'!C34</f>
        <v>ML</v>
      </c>
      <c r="E74" s="5">
        <f>'[5]Table 2'!D34</f>
        <v>699.19</v>
      </c>
      <c r="F74" s="9"/>
      <c r="G74" s="58">
        <f t="shared" ref="G74:G90" si="3">+ROUND((E74*F74),0)</f>
        <v>0</v>
      </c>
    </row>
    <row r="75" spans="2:7" ht="15" customHeight="1" x14ac:dyDescent="0.25">
      <c r="B75" s="51">
        <f>'[5]Table 2'!A35</f>
        <v>3</v>
      </c>
      <c r="C75" s="8" t="str">
        <f>'[5]Table 2'!B35</f>
        <v>PINTURA COLOR BLANCO DE CERCHAS METÁLICAS DE CUBIERTA</v>
      </c>
      <c r="D75" s="4" t="str">
        <f>'[5]Table 2'!C35</f>
        <v>ML</v>
      </c>
      <c r="E75" s="5">
        <f>'[5]Table 2'!D35</f>
        <v>26.18</v>
      </c>
      <c r="F75" s="9"/>
      <c r="G75" s="58">
        <f t="shared" si="3"/>
        <v>0</v>
      </c>
    </row>
    <row r="76" spans="2:7" ht="15" customHeight="1" x14ac:dyDescent="0.25">
      <c r="B76" s="51">
        <f>'[5]Table 2'!A36</f>
        <v>4</v>
      </c>
      <c r="C76" s="8" t="str">
        <f>'[5]Table 2'!B36</f>
        <v>SUMINISTRO E INSTALACIÓN DE CUBIERTA
MAX TRAPEZOIDAL A360  (Incluye accesorios de fijación)</v>
      </c>
      <c r="D76" s="4" t="str">
        <f>'[5]Table 2'!C36</f>
        <v>M2</v>
      </c>
      <c r="E76" s="5">
        <f>'[5]Table 2'!D36</f>
        <v>989.95</v>
      </c>
      <c r="F76" s="9"/>
      <c r="G76" s="58">
        <f t="shared" si="3"/>
        <v>0</v>
      </c>
    </row>
    <row r="77" spans="2:7" ht="15" customHeight="1" x14ac:dyDescent="0.25">
      <c r="B77" s="51">
        <f>'[5]Table 2'!A37</f>
        <v>5</v>
      </c>
      <c r="C77" s="8" t="str">
        <f>'[5]Table 2'!B37</f>
        <v>SUMINISTRO E INSTALACION CABALLETE PARA CUMBRERA</v>
      </c>
      <c r="D77" s="4" t="str">
        <f>'[5]Table 2'!C37</f>
        <v>ML</v>
      </c>
      <c r="E77" s="5">
        <f>'[5]Table 2'!D37</f>
        <v>102.7</v>
      </c>
      <c r="F77" s="9"/>
      <c r="G77" s="58">
        <f t="shared" si="3"/>
        <v>0</v>
      </c>
    </row>
    <row r="78" spans="2:7" ht="15" customHeight="1" x14ac:dyDescent="0.25">
      <c r="B78" s="51">
        <f>'[5]Table 2'!A38</f>
        <v>6</v>
      </c>
      <c r="C78" s="8" t="str">
        <f>'[5]Table 2'!B38</f>
        <v>SUMINISTRO E INSTALACION LIMATESA</v>
      </c>
      <c r="D78" s="4" t="str">
        <f>'[5]Table 2'!C38</f>
        <v>ML</v>
      </c>
      <c r="E78" s="5">
        <f>'[5]Table 2'!D38</f>
        <v>14.48</v>
      </c>
      <c r="F78" s="9"/>
      <c r="G78" s="58">
        <f t="shared" si="3"/>
        <v>0</v>
      </c>
    </row>
    <row r="79" spans="2:7" ht="15" customHeight="1" x14ac:dyDescent="0.25">
      <c r="B79" s="51">
        <f>'[5]Table 2'!A39</f>
        <v>7</v>
      </c>
      <c r="C79" s="8" t="str">
        <f>'[5]Table 2'!B39</f>
        <v>SUMINISTRO E INSTALACION DE LIMAHOYA</v>
      </c>
      <c r="D79" s="4" t="str">
        <f>'[5]Table 2'!C39</f>
        <v>ML</v>
      </c>
      <c r="E79" s="5">
        <f>'[5]Table 2'!D39</f>
        <v>11.44</v>
      </c>
      <c r="F79" s="9"/>
      <c r="G79" s="58">
        <f t="shared" si="3"/>
        <v>0</v>
      </c>
    </row>
    <row r="80" spans="2:7" ht="15" customHeight="1" x14ac:dyDescent="0.25">
      <c r="B80" s="51">
        <f>'[5]Table 2'!A40</f>
        <v>8</v>
      </c>
      <c r="C80" s="8" t="str">
        <f>'[5]Table 2'!B40</f>
        <v>SUMINISTRO E INSTALACIÓN  DE CANAL EN LAMINA GALVANIZADA, CAL 22,  0.15 X0.15</v>
      </c>
      <c r="D80" s="4" t="str">
        <f>'[5]Table 2'!C40</f>
        <v>ML</v>
      </c>
      <c r="E80" s="5">
        <f>'[5]Table 2'!D40</f>
        <v>193</v>
      </c>
      <c r="F80" s="9"/>
      <c r="G80" s="58">
        <f t="shared" si="3"/>
        <v>0</v>
      </c>
    </row>
    <row r="81" spans="2:7" ht="15" customHeight="1" x14ac:dyDescent="0.25">
      <c r="B81" s="51">
        <f>'[5]Table 2'!A41</f>
        <v>9</v>
      </c>
      <c r="C81" s="8" t="str">
        <f>'[5]Table 2'!B41</f>
        <v>BAJANTE AGUAS LLUVIAS DIAM= 4"</v>
      </c>
      <c r="D81" s="4" t="str">
        <f>'[5]Table 2'!C41</f>
        <v>ML</v>
      </c>
      <c r="E81" s="5">
        <f>'[5]Table 2'!D41</f>
        <v>21</v>
      </c>
      <c r="F81" s="9"/>
      <c r="G81" s="58">
        <f t="shared" si="3"/>
        <v>0</v>
      </c>
    </row>
    <row r="82" spans="2:7" ht="15" customHeight="1" x14ac:dyDescent="0.25">
      <c r="B82" s="51">
        <f>'[5]Table 2'!A42</f>
        <v>10</v>
      </c>
      <c r="C82" s="8" t="str">
        <f>'[5]Table 2'!B42</f>
        <v>BAJANTE AGUAS LLUVIAS DIAM= 3"</v>
      </c>
      <c r="D82" s="4" t="str">
        <f>'[5]Table 2'!C42</f>
        <v>ML</v>
      </c>
      <c r="E82" s="5">
        <f>'[5]Table 2'!D42</f>
        <v>38.5</v>
      </c>
      <c r="F82" s="9"/>
      <c r="G82" s="58">
        <f t="shared" si="3"/>
        <v>0</v>
      </c>
    </row>
    <row r="83" spans="2:7" ht="15" customHeight="1" x14ac:dyDescent="0.25">
      <c r="B83" s="51">
        <f>'[5]Table 2'!A43</f>
        <v>11</v>
      </c>
      <c r="C83" s="8" t="str">
        <f>'[5]Table 2'!B43</f>
        <v>PLATINAS PARA FIJACIÓN (0,10*0,10)m. Incluye neopreno e= 9,5 mm</v>
      </c>
      <c r="D83" s="4" t="str">
        <f>'[5]Table 2'!C43</f>
        <v>UND</v>
      </c>
      <c r="E83" s="5">
        <f>'[5]Table 2'!D43</f>
        <v>1500</v>
      </c>
      <c r="F83" s="9"/>
      <c r="G83" s="58">
        <f t="shared" si="3"/>
        <v>0</v>
      </c>
    </row>
    <row r="84" spans="2:7" ht="15" customHeight="1" x14ac:dyDescent="0.25">
      <c r="B84" s="51">
        <f>'[5]Table 2'!A44</f>
        <v>12</v>
      </c>
      <c r="C84" s="8" t="str">
        <f>'[5]Table 2'!B44</f>
        <v>CAJA DE INSPECCIÓN AGUAS LLUVIAS</v>
      </c>
      <c r="D84" s="4" t="str">
        <f>'[5]Table 2'!C44</f>
        <v>UND</v>
      </c>
      <c r="E84" s="5">
        <f>'[5]Table 2'!D44</f>
        <v>18</v>
      </c>
      <c r="F84" s="9"/>
      <c r="G84" s="58">
        <f t="shared" si="3"/>
        <v>0</v>
      </c>
    </row>
    <row r="85" spans="2:7" ht="15" customHeight="1" x14ac:dyDescent="0.25">
      <c r="B85" s="51">
        <f>'[5]Table 2'!A45</f>
        <v>13</v>
      </c>
      <c r="C85" s="8" t="str">
        <f>'[5]Table 2'!B45</f>
        <v>SUMINISTRO E INSTALACIÓN DE TUBERÍA PVC SANITARIA DIAM= 3"</v>
      </c>
      <c r="D85" s="4" t="str">
        <f>'[5]Table 2'!C45</f>
        <v>ML</v>
      </c>
      <c r="E85" s="5">
        <f>'[5]Table 2'!D45</f>
        <v>21</v>
      </c>
      <c r="F85" s="9"/>
      <c r="G85" s="58">
        <f t="shared" si="3"/>
        <v>0</v>
      </c>
    </row>
    <row r="86" spans="2:7" ht="15" customHeight="1" x14ac:dyDescent="0.25">
      <c r="B86" s="51">
        <f>'[5]Table 2'!A46</f>
        <v>14</v>
      </c>
      <c r="C86" s="8" t="str">
        <f>'[5]Table 2'!B46</f>
        <v>SUMINISTRO E INSTALACIÓN DE  TUBERÍA PVC SANITARIA DIAM= 4"</v>
      </c>
      <c r="D86" s="4" t="str">
        <f>'[5]Table 2'!C46</f>
        <v>ML</v>
      </c>
      <c r="E86" s="5">
        <f>'[5]Table 2'!D46</f>
        <v>114.35</v>
      </c>
      <c r="F86" s="9"/>
      <c r="G86" s="58">
        <f t="shared" si="3"/>
        <v>0</v>
      </c>
    </row>
    <row r="87" spans="2:7" ht="15" customHeight="1" x14ac:dyDescent="0.25">
      <c r="B87" s="51">
        <f>'[5]Table 2'!A47</f>
        <v>15</v>
      </c>
      <c r="C87" s="8" t="str">
        <f>'[5]Table 2'!B47</f>
        <v>SUMINISTRO E INSTALACIÓN DE TUBERÍA PVC SANITARIA DIAM= 6"</v>
      </c>
      <c r="D87" s="4" t="str">
        <f>'[5]Table 2'!C47</f>
        <v>ML</v>
      </c>
      <c r="E87" s="5">
        <f>'[5]Table 2'!D47</f>
        <v>135.4</v>
      </c>
      <c r="F87" s="9"/>
      <c r="G87" s="58">
        <f t="shared" si="3"/>
        <v>0</v>
      </c>
    </row>
    <row r="88" spans="2:7" ht="15" customHeight="1" x14ac:dyDescent="0.25">
      <c r="B88" s="51">
        <f>'[5]Table 2'!A48</f>
        <v>16</v>
      </c>
      <c r="C88" s="8" t="str">
        <f>'[5]Table 2'!B48</f>
        <v>SUMINISTRO E INSTALACIÓN DE TUBERÍA PVC SANITARIA DIAM= 8"</v>
      </c>
      <c r="D88" s="4" t="str">
        <f>'[5]Table 2'!C48</f>
        <v>ML</v>
      </c>
      <c r="E88" s="5">
        <v>0</v>
      </c>
      <c r="F88" s="9"/>
      <c r="G88" s="58">
        <f t="shared" si="3"/>
        <v>0</v>
      </c>
    </row>
    <row r="89" spans="2:7" ht="15" customHeight="1" x14ac:dyDescent="0.25">
      <c r="B89" s="51">
        <f>'[5]Table 2'!A49</f>
        <v>17</v>
      </c>
      <c r="C89" s="8" t="str">
        <f>'[5]Table 2'!B49</f>
        <v>EXCAVACION MANUAL EN MATERIAL COMUN</v>
      </c>
      <c r="D89" s="4" t="str">
        <f>'[5]Table 2'!C49</f>
        <v>M3</v>
      </c>
      <c r="E89" s="5">
        <f>'[5]Table 2'!D49</f>
        <v>158.82</v>
      </c>
      <c r="F89" s="9"/>
      <c r="G89" s="58">
        <f t="shared" si="3"/>
        <v>0</v>
      </c>
    </row>
    <row r="90" spans="2:7" ht="15" customHeight="1" x14ac:dyDescent="0.25">
      <c r="B90" s="51">
        <f>'[5]Table 2'!A50</f>
        <v>18</v>
      </c>
      <c r="C90" s="8" t="str">
        <f>'[5]Table 2'!B50</f>
        <v>RELLENO CON MATERIAL SELECCIONADO, PROVENIENTE DE LA EXCAVACION</v>
      </c>
      <c r="D90" s="4" t="str">
        <f>'[5]Table 2'!C50</f>
        <v>M3</v>
      </c>
      <c r="E90" s="5">
        <f>'[5]Table 2'!D50</f>
        <v>206.47</v>
      </c>
      <c r="F90" s="9"/>
      <c r="G90" s="58">
        <f t="shared" si="3"/>
        <v>0</v>
      </c>
    </row>
    <row r="91" spans="2:7" ht="15" customHeight="1" x14ac:dyDescent="0.25">
      <c r="B91" s="51"/>
      <c r="C91" s="23" t="s">
        <v>24</v>
      </c>
      <c r="D91" s="4"/>
      <c r="E91" s="5"/>
      <c r="F91" s="9"/>
      <c r="G91" s="60">
        <f>SUM(G73:G90)</f>
        <v>0</v>
      </c>
    </row>
    <row r="92" spans="2:7" ht="5.0999999999999996" customHeight="1" x14ac:dyDescent="0.25">
      <c r="B92" s="51"/>
      <c r="C92" s="10"/>
      <c r="D92" s="4"/>
      <c r="E92" s="5"/>
      <c r="F92" s="9"/>
      <c r="G92" s="58"/>
    </row>
    <row r="93" spans="2:7" ht="15" customHeight="1" x14ac:dyDescent="0.25">
      <c r="B93" s="55">
        <v>5</v>
      </c>
      <c r="C93" s="31" t="s">
        <v>45</v>
      </c>
      <c r="D93" s="20"/>
      <c r="E93" s="21"/>
      <c r="F93" s="24"/>
      <c r="G93" s="60"/>
    </row>
    <row r="94" spans="2:7" ht="15" customHeight="1" x14ac:dyDescent="0.25">
      <c r="B94" s="51">
        <v>1</v>
      </c>
      <c r="C94" s="8" t="s">
        <v>30</v>
      </c>
      <c r="D94" s="4" t="s">
        <v>8</v>
      </c>
      <c r="E94" s="33">
        <v>362.14</v>
      </c>
      <c r="F94" s="9"/>
      <c r="G94" s="58">
        <f>+ROUND((E94*F94),0)</f>
        <v>0</v>
      </c>
    </row>
    <row r="95" spans="2:7" ht="15" customHeight="1" x14ac:dyDescent="0.25">
      <c r="B95" s="51">
        <v>2</v>
      </c>
      <c r="C95" s="8" t="s">
        <v>31</v>
      </c>
      <c r="D95" s="4" t="s">
        <v>9</v>
      </c>
      <c r="E95" s="33">
        <v>223.28</v>
      </c>
      <c r="F95" s="9"/>
      <c r="G95" s="58">
        <f t="shared" ref="G95:G112" si="4">+ROUND((E95*F95),0)</f>
        <v>0</v>
      </c>
    </row>
    <row r="96" spans="2:7" ht="15" customHeight="1" x14ac:dyDescent="0.25">
      <c r="B96" s="51">
        <v>3</v>
      </c>
      <c r="C96" s="8" t="s">
        <v>10</v>
      </c>
      <c r="D96" s="4" t="s">
        <v>9</v>
      </c>
      <c r="E96" s="33">
        <v>57</v>
      </c>
      <c r="F96" s="9"/>
      <c r="G96" s="58">
        <f t="shared" si="4"/>
        <v>0</v>
      </c>
    </row>
    <row r="97" spans="2:7" ht="15" customHeight="1" x14ac:dyDescent="0.25">
      <c r="B97" s="51">
        <v>4</v>
      </c>
      <c r="C97" s="8" t="s">
        <v>11</v>
      </c>
      <c r="D97" s="4" t="s">
        <v>8</v>
      </c>
      <c r="E97" s="34">
        <v>362.14</v>
      </c>
      <c r="F97" s="9"/>
      <c r="G97" s="58">
        <f t="shared" si="4"/>
        <v>0</v>
      </c>
    </row>
    <row r="98" spans="2:7" ht="15" customHeight="1" x14ac:dyDescent="0.25">
      <c r="B98" s="51">
        <v>5</v>
      </c>
      <c r="C98" s="8" t="s">
        <v>12</v>
      </c>
      <c r="D98" s="4" t="s">
        <v>9</v>
      </c>
      <c r="E98" s="34">
        <v>29.41</v>
      </c>
      <c r="F98" s="9"/>
      <c r="G98" s="58">
        <f t="shared" si="4"/>
        <v>0</v>
      </c>
    </row>
    <row r="99" spans="2:7" ht="15" customHeight="1" x14ac:dyDescent="0.25">
      <c r="B99" s="51">
        <v>6</v>
      </c>
      <c r="C99" s="8" t="s">
        <v>13</v>
      </c>
      <c r="D99" s="4" t="s">
        <v>9</v>
      </c>
      <c r="E99" s="34">
        <v>0</v>
      </c>
      <c r="F99" s="9"/>
      <c r="G99" s="58">
        <f t="shared" si="4"/>
        <v>0</v>
      </c>
    </row>
    <row r="100" spans="2:7" ht="15" customHeight="1" x14ac:dyDescent="0.25">
      <c r="B100" s="51">
        <v>7</v>
      </c>
      <c r="C100" s="8" t="s">
        <v>14</v>
      </c>
      <c r="D100" s="4" t="s">
        <v>9</v>
      </c>
      <c r="E100" s="34">
        <v>0</v>
      </c>
      <c r="F100" s="9"/>
      <c r="G100" s="58">
        <f t="shared" si="4"/>
        <v>0</v>
      </c>
    </row>
    <row r="101" spans="2:7" ht="15" customHeight="1" x14ac:dyDescent="0.25">
      <c r="B101" s="51">
        <v>8</v>
      </c>
      <c r="C101" s="8" t="s">
        <v>32</v>
      </c>
      <c r="D101" s="4" t="s">
        <v>9</v>
      </c>
      <c r="E101" s="34">
        <v>66.099999999999994</v>
      </c>
      <c r="F101" s="9"/>
      <c r="G101" s="58">
        <f t="shared" si="4"/>
        <v>0</v>
      </c>
    </row>
    <row r="102" spans="2:7" ht="15" customHeight="1" x14ac:dyDescent="0.25">
      <c r="B102" s="51">
        <v>9</v>
      </c>
      <c r="C102" s="8" t="s">
        <v>15</v>
      </c>
      <c r="D102" s="4" t="s">
        <v>9</v>
      </c>
      <c r="E102" s="34">
        <v>3.5</v>
      </c>
      <c r="F102" s="9"/>
      <c r="G102" s="58">
        <f t="shared" si="4"/>
        <v>0</v>
      </c>
    </row>
    <row r="103" spans="2:7" ht="15" customHeight="1" x14ac:dyDescent="0.25">
      <c r="B103" s="51">
        <v>10</v>
      </c>
      <c r="C103" s="8" t="s">
        <v>16</v>
      </c>
      <c r="D103" s="4" t="s">
        <v>9</v>
      </c>
      <c r="E103" s="34">
        <v>28</v>
      </c>
      <c r="F103" s="9"/>
      <c r="G103" s="58">
        <f t="shared" si="4"/>
        <v>0</v>
      </c>
    </row>
    <row r="104" spans="2:7" ht="15" customHeight="1" x14ac:dyDescent="0.25">
      <c r="B104" s="51">
        <v>11</v>
      </c>
      <c r="C104" s="8" t="s">
        <v>33</v>
      </c>
      <c r="D104" s="4" t="s">
        <v>17</v>
      </c>
      <c r="E104" s="34">
        <v>549</v>
      </c>
      <c r="F104" s="9"/>
      <c r="G104" s="58">
        <f t="shared" si="4"/>
        <v>0</v>
      </c>
    </row>
    <row r="105" spans="2:7" ht="15" customHeight="1" x14ac:dyDescent="0.25">
      <c r="B105" s="51">
        <v>12</v>
      </c>
      <c r="C105" s="8" t="s">
        <v>18</v>
      </c>
      <c r="D105" s="4" t="s">
        <v>17</v>
      </c>
      <c r="E105" s="34">
        <v>5</v>
      </c>
      <c r="F105" s="9"/>
      <c r="G105" s="58">
        <f t="shared" si="4"/>
        <v>0</v>
      </c>
    </row>
    <row r="106" spans="2:7" ht="15" customHeight="1" x14ac:dyDescent="0.25">
      <c r="B106" s="51">
        <v>13</v>
      </c>
      <c r="C106" s="8" t="s">
        <v>19</v>
      </c>
      <c r="D106" s="4" t="s">
        <v>9</v>
      </c>
      <c r="E106" s="34">
        <v>8.3000000000000007</v>
      </c>
      <c r="F106" s="9"/>
      <c r="G106" s="58">
        <f t="shared" si="4"/>
        <v>0</v>
      </c>
    </row>
    <row r="107" spans="2:7" ht="15" customHeight="1" x14ac:dyDescent="0.25">
      <c r="B107" s="51">
        <v>14</v>
      </c>
      <c r="C107" s="8" t="s">
        <v>34</v>
      </c>
      <c r="D107" s="4" t="s">
        <v>9</v>
      </c>
      <c r="E107" s="34">
        <v>2.9</v>
      </c>
      <c r="F107" s="9"/>
      <c r="G107" s="58">
        <f t="shared" si="4"/>
        <v>0</v>
      </c>
    </row>
    <row r="108" spans="2:7" ht="15" customHeight="1" x14ac:dyDescent="0.25">
      <c r="B108" s="51">
        <v>15</v>
      </c>
      <c r="C108" s="8" t="s">
        <v>20</v>
      </c>
      <c r="D108" s="4" t="s">
        <v>9</v>
      </c>
      <c r="E108" s="34">
        <v>33.5</v>
      </c>
      <c r="F108" s="9"/>
      <c r="G108" s="58">
        <f t="shared" si="4"/>
        <v>0</v>
      </c>
    </row>
    <row r="109" spans="2:7" ht="15" customHeight="1" x14ac:dyDescent="0.25">
      <c r="B109" s="51">
        <v>16</v>
      </c>
      <c r="C109" s="8" t="s">
        <v>21</v>
      </c>
      <c r="D109" s="4" t="s">
        <v>9</v>
      </c>
      <c r="E109" s="34">
        <v>0</v>
      </c>
      <c r="F109" s="9"/>
      <c r="G109" s="58">
        <f t="shared" si="4"/>
        <v>0</v>
      </c>
    </row>
    <row r="110" spans="2:7" ht="15" customHeight="1" x14ac:dyDescent="0.25">
      <c r="B110" s="51">
        <v>17</v>
      </c>
      <c r="C110" s="8" t="s">
        <v>22</v>
      </c>
      <c r="D110" s="4" t="s">
        <v>23</v>
      </c>
      <c r="E110" s="34">
        <v>27.83</v>
      </c>
      <c r="F110" s="9"/>
      <c r="G110" s="58">
        <f t="shared" si="4"/>
        <v>0</v>
      </c>
    </row>
    <row r="111" spans="2:7" ht="15" customHeight="1" x14ac:dyDescent="0.25">
      <c r="B111" s="51">
        <v>18</v>
      </c>
      <c r="C111" s="8" t="s">
        <v>35</v>
      </c>
      <c r="D111" s="4" t="s">
        <v>23</v>
      </c>
      <c r="E111" s="34">
        <v>36.18</v>
      </c>
      <c r="F111" s="9"/>
      <c r="G111" s="58">
        <f t="shared" si="4"/>
        <v>0</v>
      </c>
    </row>
    <row r="112" spans="2:7" ht="15" customHeight="1" x14ac:dyDescent="0.25">
      <c r="B112" s="51">
        <v>21</v>
      </c>
      <c r="C112" s="8" t="s">
        <v>36</v>
      </c>
      <c r="D112" s="4" t="s">
        <v>9</v>
      </c>
      <c r="E112" s="34">
        <v>88.58</v>
      </c>
      <c r="F112" s="9"/>
      <c r="G112" s="58">
        <f t="shared" si="4"/>
        <v>0</v>
      </c>
    </row>
    <row r="113" spans="2:7" ht="15" customHeight="1" x14ac:dyDescent="0.25">
      <c r="B113" s="51"/>
      <c r="C113" s="23" t="s">
        <v>24</v>
      </c>
      <c r="D113" s="4"/>
      <c r="E113" s="5"/>
      <c r="F113" s="9"/>
      <c r="G113" s="60">
        <f>SUM(G95:G112)</f>
        <v>0</v>
      </c>
    </row>
    <row r="114" spans="2:7" x14ac:dyDescent="0.25">
      <c r="B114" s="51"/>
      <c r="C114" s="10"/>
      <c r="D114" s="4"/>
      <c r="E114" s="9"/>
      <c r="F114" s="9"/>
      <c r="G114" s="57"/>
    </row>
    <row r="115" spans="2:7" x14ac:dyDescent="0.25">
      <c r="B115" s="64"/>
      <c r="C115" s="19" t="s">
        <v>37</v>
      </c>
      <c r="D115" s="32"/>
      <c r="E115" s="18"/>
      <c r="F115" s="35"/>
      <c r="G115" s="65">
        <f>+G114+G91+G70+G49+G28</f>
        <v>0</v>
      </c>
    </row>
    <row r="116" spans="2:7" x14ac:dyDescent="0.25">
      <c r="B116" s="64"/>
      <c r="C116" s="7" t="s">
        <v>38</v>
      </c>
      <c r="D116" s="4"/>
      <c r="E116" s="12">
        <v>0</v>
      </c>
      <c r="F116" s="9"/>
      <c r="G116" s="58">
        <f>+E116*G115</f>
        <v>0</v>
      </c>
    </row>
    <row r="117" spans="2:7" x14ac:dyDescent="0.25">
      <c r="B117" s="64"/>
      <c r="C117" s="7" t="s">
        <v>39</v>
      </c>
      <c r="D117" s="4"/>
      <c r="E117" s="12">
        <v>0</v>
      </c>
      <c r="F117" s="9"/>
      <c r="G117" s="58">
        <f>+E117*G115</f>
        <v>0</v>
      </c>
    </row>
    <row r="118" spans="2:7" x14ac:dyDescent="0.25">
      <c r="B118" s="64"/>
      <c r="C118" s="7" t="s">
        <v>40</v>
      </c>
      <c r="D118" s="4"/>
      <c r="E118" s="12">
        <v>0</v>
      </c>
      <c r="F118" s="9"/>
      <c r="G118" s="58">
        <f>+E118*G115</f>
        <v>0</v>
      </c>
    </row>
    <row r="119" spans="2:7" x14ac:dyDescent="0.25">
      <c r="B119" s="64"/>
      <c r="C119" s="7" t="s">
        <v>41</v>
      </c>
      <c r="D119" s="4"/>
      <c r="E119" s="12">
        <v>0.19</v>
      </c>
      <c r="F119" s="9"/>
      <c r="G119" s="58">
        <f>+E119*G117</f>
        <v>0</v>
      </c>
    </row>
    <row r="120" spans="2:7" x14ac:dyDescent="0.25">
      <c r="B120" s="64"/>
      <c r="C120" s="19" t="s">
        <v>42</v>
      </c>
      <c r="D120" s="32"/>
      <c r="E120" s="18"/>
      <c r="F120" s="35"/>
      <c r="G120" s="65">
        <f>SUM(G115:G119)</f>
        <v>0</v>
      </c>
    </row>
    <row r="121" spans="2:7" x14ac:dyDescent="0.25">
      <c r="B121" s="64"/>
      <c r="C121" s="7"/>
      <c r="D121" s="4"/>
      <c r="E121" s="5"/>
      <c r="F121" s="9"/>
      <c r="G121" s="58"/>
    </row>
    <row r="122" spans="2:7" x14ac:dyDescent="0.25">
      <c r="B122" s="64"/>
      <c r="C122" s="19" t="s">
        <v>43</v>
      </c>
      <c r="D122" s="32"/>
      <c r="E122" s="18"/>
      <c r="F122" s="35"/>
      <c r="G122" s="66">
        <v>0</v>
      </c>
    </row>
    <row r="123" spans="2:7" x14ac:dyDescent="0.25">
      <c r="B123" s="64"/>
      <c r="C123" s="36"/>
      <c r="D123" s="37"/>
      <c r="E123" s="38"/>
      <c r="F123" s="39"/>
      <c r="G123" s="67"/>
    </row>
    <row r="124" spans="2:7" x14ac:dyDescent="0.25">
      <c r="B124" s="64"/>
      <c r="C124" s="19" t="s">
        <v>44</v>
      </c>
      <c r="D124" s="32"/>
      <c r="E124" s="18"/>
      <c r="F124" s="35"/>
      <c r="G124" s="65">
        <f>+G120+G122</f>
        <v>0</v>
      </c>
    </row>
    <row r="125" spans="2:7" x14ac:dyDescent="0.25">
      <c r="B125" s="51"/>
      <c r="C125" s="8"/>
      <c r="D125" s="13"/>
      <c r="E125" s="8"/>
      <c r="F125" s="8"/>
      <c r="G125" s="52"/>
    </row>
    <row r="126" spans="2:7" ht="34.5" customHeight="1" x14ac:dyDescent="0.25">
      <c r="B126" s="68"/>
      <c r="C126" s="40" t="s">
        <v>4</v>
      </c>
      <c r="D126" s="41"/>
      <c r="E126" s="41"/>
      <c r="F126" s="41"/>
      <c r="G126" s="69"/>
    </row>
    <row r="127" spans="2:7" x14ac:dyDescent="0.25">
      <c r="B127" s="51"/>
      <c r="C127" s="8"/>
      <c r="D127" s="13"/>
      <c r="E127" s="8"/>
      <c r="F127" s="8"/>
      <c r="G127" s="52"/>
    </row>
    <row r="128" spans="2:7" ht="15.75" thickBot="1" x14ac:dyDescent="0.3">
      <c r="B128" s="51"/>
      <c r="C128" s="75"/>
      <c r="D128" s="13"/>
      <c r="E128" s="8"/>
      <c r="F128" s="8"/>
      <c r="G128" s="52"/>
    </row>
    <row r="129" spans="2:7" x14ac:dyDescent="0.25">
      <c r="B129" s="68"/>
      <c r="C129" s="74" t="s">
        <v>5</v>
      </c>
      <c r="D129" s="13"/>
      <c r="E129" s="8"/>
      <c r="F129" s="8"/>
      <c r="G129" s="52"/>
    </row>
    <row r="130" spans="2:7" x14ac:dyDescent="0.25">
      <c r="B130" s="51"/>
      <c r="C130" s="8"/>
      <c r="D130" s="13"/>
      <c r="E130" s="8"/>
      <c r="F130" s="8"/>
      <c r="G130" s="52"/>
    </row>
    <row r="131" spans="2:7" ht="15.75" thickBot="1" x14ac:dyDescent="0.3">
      <c r="B131" s="76"/>
      <c r="C131" s="75"/>
      <c r="D131" s="13"/>
      <c r="E131" s="8"/>
      <c r="F131" s="8"/>
      <c r="G131" s="52"/>
    </row>
    <row r="132" spans="2:7" x14ac:dyDescent="0.25">
      <c r="B132" s="68"/>
      <c r="C132" s="7" t="s">
        <v>6</v>
      </c>
      <c r="D132" s="13"/>
      <c r="E132" s="8"/>
      <c r="F132" s="8"/>
      <c r="G132" s="52"/>
    </row>
    <row r="133" spans="2:7" x14ac:dyDescent="0.25">
      <c r="B133" s="51"/>
      <c r="C133" s="8"/>
      <c r="D133" s="13"/>
      <c r="E133" s="8"/>
      <c r="F133" s="8"/>
      <c r="G133" s="52"/>
    </row>
    <row r="134" spans="2:7" ht="41.25" customHeight="1" thickBot="1" x14ac:dyDescent="0.3">
      <c r="B134" s="70"/>
      <c r="C134" s="71" t="s">
        <v>7</v>
      </c>
      <c r="D134" s="72"/>
      <c r="E134" s="72"/>
      <c r="F134" s="72"/>
      <c r="G134" s="73"/>
    </row>
  </sheetData>
  <mergeCells count="6">
    <mergeCell ref="B2:G2"/>
    <mergeCell ref="B3:G3"/>
    <mergeCell ref="B5:G5"/>
    <mergeCell ref="B4:G4"/>
    <mergeCell ref="C126:G126"/>
    <mergeCell ref="C134:G134"/>
  </mergeCells>
  <pageMargins left="0.11811023622047245" right="0.11811023622047245" top="0.35433070866141736" bottom="0.35433070866141736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A- 9 OFERTA</vt:lpstr>
      <vt:lpstr>'A- 9 OFERTA'!Área_de_impresión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2024-02-05T01:58:34Z</dcterms:modified>
  <cp:category/>
  <cp:contentStatus/>
</cp:coreProperties>
</file>